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3895" windowHeight="12525"/>
  </bookViews>
  <sheets>
    <sheet name="Лист1" sheetId="1" r:id="rId1"/>
    <sheet name="Лист2" sheetId="2" r:id="rId2"/>
    <sheet name="Лист3" sheetId="3" r:id="rId3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Лист1!$6:$7</definedName>
    <definedName name="_xlnm.Print_Area" localSheetId="0">Лист1!$A$1:$G$87</definedName>
  </definedNames>
  <calcPr calcId="125725" iterateDelta="1E-4"/>
</workbook>
</file>

<file path=xl/calcChain.xml><?xml version="1.0" encoding="utf-8"?>
<calcChain xmlns="http://schemas.openxmlformats.org/spreadsheetml/2006/main">
  <c r="F10" i="1"/>
  <c r="F11"/>
  <c r="F12"/>
  <c r="F13"/>
  <c r="F14"/>
  <c r="F15"/>
  <c r="F16"/>
  <c r="F18"/>
  <c r="F19"/>
  <c r="F20"/>
  <c r="F21"/>
  <c r="F22"/>
  <c r="F23"/>
  <c r="F24"/>
  <c r="F25"/>
  <c r="F26"/>
  <c r="F27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E26"/>
  <c r="D26"/>
  <c r="D81"/>
  <c r="E81"/>
  <c r="D79"/>
  <c r="E79"/>
  <c r="D75"/>
  <c r="E75"/>
  <c r="D70"/>
  <c r="E70"/>
  <c r="D64"/>
  <c r="E64"/>
  <c r="D56"/>
  <c r="E56"/>
  <c r="D53"/>
  <c r="E53"/>
  <c r="D45"/>
  <c r="E45"/>
  <c r="D42"/>
  <c r="E42"/>
  <c r="D37"/>
  <c r="E37"/>
  <c r="D21"/>
  <c r="E21"/>
  <c r="D19"/>
  <c r="E19"/>
  <c r="D10"/>
  <c r="E10"/>
  <c r="C81"/>
  <c r="C79"/>
  <c r="C75"/>
  <c r="C70"/>
  <c r="C64"/>
  <c r="C56"/>
  <c r="C53"/>
  <c r="C45"/>
  <c r="C42"/>
  <c r="C37"/>
  <c r="C26"/>
  <c r="C21"/>
  <c r="C19"/>
  <c r="C10"/>
  <c r="C85" s="1"/>
  <c r="D85" l="1"/>
  <c r="E85"/>
</calcChain>
</file>

<file path=xl/sharedStrings.xml><?xml version="1.0" encoding="utf-8"?>
<sst xmlns="http://schemas.openxmlformats.org/spreadsheetml/2006/main" count="213" uniqueCount="208">
  <si>
    <t>ФКР
Описание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</si>
  <si>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</si>
  <si>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</si>
  <si>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</si>
  <si>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</si>
  <si>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</si>
  <si>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</si>
  <si>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</si>
  <si>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</si>
  <si>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</si>
  <si>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</si>
  <si>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</si>
  <si>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</si>
  <si>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</si>
  <si>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</si>
  <si>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</si>
  <si>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</si>
  <si>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</si>
  <si>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</si>
  <si>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</si>
  <si>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</si>
  <si>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</si>
  <si>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</si>
  <si>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</si>
  <si>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</si>
  <si>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</si>
  <si>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</si>
  <si>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</si>
  <si>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</si>
  <si>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</si>
  <si>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</si>
  <si>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</si>
  <si>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</si>
  <si>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</si>
  <si>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</si>
  <si>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</si>
  <si>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</si>
  <si>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Молодёжная политика и оздоровление детей</t>
  </si>
  <si>
    <t>Другие вопросы в области образования</t>
  </si>
  <si>
    <t>Культура и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</si>
  <si>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</si>
  <si>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</si>
  <si>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</si>
  <si>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</si>
  <si>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</si>
  <si>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</si>
  <si>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</si>
  <si>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</si>
  <si>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её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</si>
  <si>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</si>
  <si>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</si>
  <si>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</si>
  <si>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</si>
  <si>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</si>
  <si>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</si>
  <si>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</si>
  <si>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</si>
  <si>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</si>
  <si>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</si>
  <si>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</si>
  <si>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</si>
  <si>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</si>
  <si>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</si>
  <si>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</si>
  <si>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</si>
  <si>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</si>
  <si>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</si>
  <si>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</si>
  <si>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</si>
  <si>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</si>
  <si>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 общего характера</t>
  </si>
  <si>
    <t>Наименование</t>
  </si>
  <si>
    <t>(тыс. руб.)</t>
  </si>
  <si>
    <t>РАСХОДЫ ВСЕГО</t>
  </si>
  <si>
    <t>Миграционная политика</t>
  </si>
  <si>
    <t>Другие вопросы в области охраны окружающей среды</t>
  </si>
  <si>
    <t>Начальное профессиональное образование</t>
  </si>
  <si>
    <t>Уточненный план на 01.01.2019</t>
  </si>
  <si>
    <t>Фактическое исполнение на 01.01.2019</t>
  </si>
  <si>
    <t>Вариант=Бюджет 2018;
Табл=Мес.отчет Расходы план 2018;
ВР=000;
КОСГУ=000;
МО=1390000;
Уровень бюджета=1110;
Дата=20190101;</t>
  </si>
  <si>
    <t>Вариант=Бюджет 2018;
Табл=Мес.отчет Расходы факт 2018;
ВР=000;
КОСГУ=000;
МО=1390000;
Уровень бюджета=1110;
Дата=20190101;</t>
  </si>
  <si>
    <t>Раздел (под- раздел)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</si>
  <si>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</si>
  <si>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</si>
  <si>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</si>
  <si>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</si>
  <si>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</si>
  <si>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</si>
  <si>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</si>
  <si>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</si>
  <si>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</si>
  <si>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</si>
  <si>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</si>
  <si>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</si>
  <si>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0309</t>
  </si>
  <si>
    <t>0310</t>
  </si>
  <si>
    <t>0311</t>
  </si>
  <si>
    <t>0314</t>
  </si>
  <si>
    <t>0400</t>
  </si>
  <si>
    <t>0401</t>
  </si>
  <si>
    <t>0404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</si>
  <si>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</si>
  <si>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</si>
  <si>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</si>
  <si>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</si>
  <si>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</si>
  <si>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</si>
  <si>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</si>
  <si>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</si>
  <si>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</si>
  <si>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</si>
  <si>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</si>
  <si>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</si>
  <si>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</si>
  <si>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</si>
  <si>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</si>
  <si>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</si>
  <si>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</si>
  <si>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</si>
  <si>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</si>
  <si>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</si>
  <si>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</si>
  <si>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</si>
  <si>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</si>
  <si>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</si>
  <si>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</si>
  <si>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</si>
  <si>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</si>
  <si>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</si>
  <si>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</si>
  <si>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</si>
  <si>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</si>
  <si>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0905</t>
  </si>
  <si>
    <t>0906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</si>
  <si>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</si>
  <si>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</si>
  <si>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</si>
  <si>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</si>
  <si>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</si>
  <si>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</si>
  <si>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</si>
  <si>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</si>
  <si>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</si>
  <si>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</si>
  <si>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</si>
  <si>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</si>
  <si>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</si>
  <si>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1201</t>
  </si>
  <si>
    <t>1202</t>
  </si>
  <si>
    <t>1204</t>
  </si>
  <si>
    <t>1300</t>
  </si>
  <si>
    <t>1301</t>
  </si>
  <si>
    <t>1400</t>
  </si>
  <si>
    <t>1401</t>
  </si>
  <si>
    <t>1402</t>
  </si>
  <si>
    <t>1403</t>
  </si>
  <si>
    <t>* - заполняется в случае отклонений, превышающих 5%</t>
  </si>
  <si>
    <t>Сведения о фактически произведенных расходах бюджета Удмуртской Республики по разделам и подразделам классификации расходов бюджетов за 2019 год (в сравнении с первоначально утвержденными Законом Удмуртской Республики о бюджете Удмуртской Республики значениями и с уточненными значениями с учетом внесенных изменений)</t>
  </si>
  <si>
    <t>План по Закону Удмуртской Республики "О Бюджете Удмуртской Республики на 2019 год и на плановый период 2020 и 2021 годов" (первоначальная редакция)</t>
  </si>
  <si>
    <t>План по Закону Удмуртской Республики "О Бюджете Удмуртской Республики на 2019 год и на плановый период 2020 и 2021 годов" (с учетом изменений)</t>
  </si>
  <si>
    <t>Фактическое исполнение по расходам за 2019 год</t>
  </si>
  <si>
    <t>Отношение фактического исполнения к  плану (по закону Удмуртской Республики "О Бюджете Удмуртской Республики на 2019 год и на плановый период 2020 и 2021 годов" в первоначальной редакции),%</t>
  </si>
  <si>
    <t>Причины отклонений фактического исполнения от плана по закону Удмуртской Республики "О Бюджете Удмуртской Республики на 2019 год и на плановый период 2020 и 2021 годов" (в первоначальной редакции)*</t>
  </si>
  <si>
    <t>0402</t>
  </si>
  <si>
    <t>Топливно-энергетический комплекс</t>
  </si>
  <si>
    <t>1. Предоставление субсидий общественным объединениям добровольной пожарной охраны Удмуртской Республики; Обеспечение пожарной безопасности в Удмуртской Республике</t>
  </si>
  <si>
    <t>создание условий дошкольного образования для детей в возрасте до трех лет" на строительство яслей</t>
  </si>
  <si>
    <t>Создание центров выявления и поддержки одаренных детей</t>
  </si>
  <si>
    <t xml:space="preserve">на обеспечение деятельности государственных и муниципальных учреждений, органов государственной власти и реализацию мероприятий государственных программ во II квартале 2019 года
</t>
  </si>
  <si>
    <t xml:space="preserve">Федеральный проект "Современная школа" на строительство школ, на обеспечение молоком обучающихся 1-4-х классов общеобразовательных организаций городских округов Удмуртской Республики, на реализацию программы «Детское и школьное питание», на обеспечение образовательных учреждений Удмуртской Республики региональными учебниками и учебными пособиями    </t>
  </si>
  <si>
    <t>Увеличены бюджетные ассигнования на реализацию дополнительных мероприятий в сфере занятости населения в рамках Федеральных проектов «Старшее поколение», «Поддержка занятости и повышение эффективности рынка труда для обеспечения роста производительности труда»</t>
  </si>
  <si>
    <t>Направлены средства на мероприятия по развитию рынка газомоторного топлива за счет средств резервного фонда Правительства Российской Федерации</t>
  </si>
  <si>
    <t>дополнительная заработная плата</t>
  </si>
  <si>
    <t>Дорожное хозяйство (дорожные фонды)</t>
  </si>
  <si>
    <t>Первоначальные расходы на текущее содержание учреждений и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Также в течение года были распределены бюджетные ассигнования по ответственным исполнителям организации празднования 100-летия государственности и 100-летия М.Т. Калашникова</t>
  </si>
  <si>
    <t>В целях обеспечения сбалансированности бюджетов муниципальных образований в Удмуртской Республике была оказана дополнительная финансовая помощь местным бюджетам, в т.ч. на авансовые выплаты по налогу на имущество в счет будущих периодов</t>
  </si>
  <si>
    <t>Сокращение расходов в связи с отсутствием заявок на предоставление трансфертов, предоставление которых носит заявительный характер</t>
  </si>
  <si>
    <t>Темп роста обусловлен поступлением в течение года средств государственной корпорации - Фонда содействия реформированию жилищно-коммунального хозяйства, а также новыми расходами на предоставление субсидий юридическим лицам и индивидуальным предпринимателям на возмещение части затрат на проведение мероприятий по замене лифтов в многоквартирных домах</t>
  </si>
  <si>
    <t xml:space="preserve">Темп роста обусловлен дополнительными расходами 
по проекту "Парк П.И.Чайковского "Времена года" в г. Воткинске в рамках Всероссийского конкурса лучших проектов создания комфортной городской среды, а также уточнением в меньшую сторону уровня софинансирования по расходам на формирование современной городской среды
</t>
  </si>
  <si>
    <t>Расходы на денежное содержание Главы Удмуртской Республики произведены с применением регрессивной шкалы по страховым взносам</t>
  </si>
  <si>
    <t>Увеличение расходов на проведение выборов в законодательные (представительные) органы государственной власти, в представительные органы муниципальных образований в связи с принятием решения довыборов при сложении полномочий депутатами</t>
  </si>
  <si>
    <t xml:space="preserve">Первоначальные расходы на текущее содержание государственных учреждений были запланированы только на 1 квартал 2019 года. В ходе исполнения бюджета с учетом фактического поступления налоговых и неналоговых доходов в бюджет Удмуртской Республики ассигнования (лимиты) на текущее содержание увеличивались и доводились поквартально </t>
  </si>
  <si>
    <t xml:space="preserve">Первоначальные расходы на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реализацию госпрограмм увеличивались и доводились поквартально </t>
  </si>
  <si>
    <t xml:space="preserve">Первоначальные расходы на текущее содержание учреждений и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 </t>
  </si>
  <si>
    <t xml:space="preserve">Увеличение расходов связано с повышением заработной платы работников бюджетной сферы в рамках реализации мероприятий указов Президента Российской Федерации,  увеличением минимального размера оплаты труда </t>
  </si>
  <si>
    <t>Первоначальные расходы на текущее содержание учреждений и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</t>
  </si>
  <si>
    <t>Первоначальные расходы на текущее содержание государственных органов Удмуртской Республики были запланированы только на 1 полугодие 2019 года. В ходе исполнения бюджета с учетом фактического поступления налоговых и неналоговых доходов в бюджет Удмуртской Республики ассигнования (лимиты) на текущее содержание увеличивались и доводились поквартально</t>
  </si>
  <si>
    <t>Первоначальные расходы на текущее содержание учреждений и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Также в течение года были распределены бюджетные ассигнования по ответственным исполнителям организации празднования 100-летия государственности и и 100-летия М.Т. Калашникова</t>
  </si>
  <si>
    <t>Перераспределены на другие разделы средства, зарезервированные в первоначальной редакции на повышение МРОТ</t>
  </si>
  <si>
    <t>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на 2019 год были запланированы  под прогноз УФНС России по Удмуртской Республике по поступлению налоговых и неналоговых доходов, представленный в ходе работы по составлению проекта бюджета на очередной финансовый год и плановый период только на 1 квартал 2019 года.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 ) на текущее содержание учреждений и мероприятий государственной программы увеличивались и доводились поквартально</t>
  </si>
  <si>
    <t xml:space="preserve">Увеличены бюджетные ассигнования на создание системы поддержки фермеров и развитие сельской кооперации. Дополнительно направлены средства на возмещение части затрат на уплату процентов по инвестиционным кредитам (займам) в агропромышленном комплексе </t>
  </si>
  <si>
    <t xml:space="preserve">Увеличены бюджетные ассигнования на мероприятия в области использования, охраны водных объектов и гидротехнических сооружений </t>
  </si>
  <si>
    <t>Увеличены бюджетные ассигнования на 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</si>
  <si>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на 2019 год были запланированы  под прогноз УФНС России по Удмуртской Республике по поступлению налоговых и неналоговых доходов, представленный в ходе работы по составлению проекта бюджета на очередной финансовый год и плановый период только на 1 квартал 2019 года.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учреждений и мероприятий государственной программы увеличивались и доводились поквартально</t>
  </si>
  <si>
    <t xml:space="preserve">Увеличены бюджетные ассигнования на реализацию функций государственного регулирования тарифов на перевозку пассажиров общественного транспорта и в целях предоставления мер социальной поддержки отдельным категориям граждан, а также на предоставление субсидий транспортным организациям воздушного транспорта для приобретения основных фондов, используемых при осуществлении аэропортной деятельности, для обеспечения авиационных перевозок пассажиров, багажа и грузов </t>
  </si>
  <si>
    <t xml:space="preserve">Увеличены бюджетные ассигнования за счет поступления иных межбюджетных трансфертов  из федерального бюджета на финансовое обеспечение дорожной деятельности в сумме 495 000,0 тыс. рублей, в том числе: 
- на осуществление крупных особо важных для социально-экономического развития Российской Федерации проектов (реконструкция участков автомобильной дороги Костино-  Камбарка км 10+200-км 44+200 в Сарапульском районе);
- на привидение в нормативное состояние, развитие и увеличение пропускной способности сети автомобильных дорог (реконструкция путепровода через железную дорогу по ул. Гончарова в г. Сарапуле)
Кроме того, во исполнение статьи 1 Закона Удмуртской Республики от 4 октября 2011 года № 43-РЗ «О дорожном фонде Удмуртской Республики» увеличены бюджетные ассигнования дорожного фонда Удмуртской Республики в объёме неиспользованных бюджетных ассигнований в 2018 году </t>
  </si>
  <si>
    <t>Увеличены бюджетные ассигнования на реализацию мероприятий государственной программы Удмуртской Республики «Развитие транспортной системы Удмуртской Республики» на развитие сети автомобильных дорог Удмуртской Республики</t>
  </si>
  <si>
    <t>Увеличены бюджетные ассигнования на обеспечение функционирования и развития элементов инфраструктуры электронного правительства Удмуртской Республики</t>
  </si>
  <si>
    <t xml:space="preserve">Увеличены бюджетные ассигнования на мероприятия по проведению капитального ремонта объектов государственной (муниципальной) собственности, включённых в Перечень объектов капитального ремонта, финансируемых за счёт средств бюджета Удмуртской Республики, утверждённый Правительством Удмуртской Республики </t>
  </si>
  <si>
    <t>Сокращение расходов: - по подпрограмме "Развитие общего образования" в отношении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связано с тем, что компенсация носит заявительный характер; - сокращение расходов по подпрограмме "Социальная поддержка детей-сирот и детей, оставшихся без попечения родителей" связано с внесением изменений в Закон Удмуртской Республики "О бюджете Удмуртской Республики на 2019 год и плановый период 2020 и 2021 годов" с учетом текущей потребности исходя из фактического числа детей-сирот и детей, оставшихся без попечения родителей.</t>
  </si>
  <si>
    <t xml:space="preserve">Реализация национального проекта "Производительность труда и поддержка занятости" началась после подписания Соглашений в 1 квартале 2019 года. Первоначальные расходы на текущее содержание учреждений и проведение мероприятий государственных программ были запланированы только на 1 квартал 2019года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 </t>
  </si>
  <si>
    <t xml:space="preserve">Первоначальные расходы на текущее содержание учреждений и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Кроме того, в ходе исполнения бюджета увеличены расходы Министерству сельского хозяйства и продовольствия Удмуртской Республики за счет поступления средств из федерального бюджета на реализацию мероприятий Федерального проекта "Создание системы поддержки фермеров и развитие сельской кооперации" на сумму 149 157,4 тыс. руб., возмещение сельхозтоваропроизводителям процентной ставки по инвесткредитам на сумму 80 846,9 тыс.руб., а также увеличены расходы за счет средств республиканского бюджета Главному управлению ветеринарии Удмуртской Республики на проведение работ по установлению (изменению) границ санитарно-защитных зон на территории Удмуртской Республики на сумму 20 000,0 тыс.рублей.
</t>
  </si>
  <si>
    <t>Первоначальные расходы на текущее содержание учреждений и проведение мероприятий государственных программ были запланированы только на 1 квартал 2019года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 Кроме того, увеличены расходы на оплату государственного контракта на разработку проектно-сметной документации на капитальный ремонт гидротехнического сооружения на реке Пироговка в деревне Пирогово Завьяловского района,заключенного в 2018 году, на сумму 2612,5 тыс. руб.</t>
  </si>
  <si>
    <t>Первоначальные расходы на текущее содержание учреждений и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 Кроме того, увеличены расходы за счет  субвенции из федерального бюджета на приобретение лесопожарной техники и оборудования в рамках федерального проекта "Сохранение лесов" Национального проекта "Экология"  на сумму 37760,8 тыс. руб.</t>
  </si>
  <si>
    <t>Первоначальные расходы на текущее содержание учреждений и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 Кроме того, в течение года увеличены расходы на строительство объектов коммунальной инфраструктуры в рамках реализации АИП УР</t>
  </si>
  <si>
    <t xml:space="preserve">Первоначальные расходы на текущее содержание учреждений и проведение мероприятий государственных программ были запланированы только на 1 квартал 2019года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 </t>
  </si>
  <si>
    <t>Первоначальные расходы на текущее содержание учреждений и проведение мероприятий государственных программ были запланированы только на 1 квартал 2019года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Кроме того, увеличены расходы на приобретение, установку и обслуживание стационарных постов наблюдения за загрязнением атмосферного воздуха на сумму 2700 тыс. руб.,   на мероприятия по созданию и обеспечению функционирования особо охраняемых природных территорий  на сумму 2650 тыс. руб., на работы по технической и биологической рекультивации участка от разлива нефтепродуктов на сумму 1156,1 тыс. руб.</t>
  </si>
  <si>
    <t>Первоначальные расходы на текущее содержание учреждений и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 Также в течение года были выделены бюджетные ассигнования на реализацию концессионного соглашения по строительству 50-метрового плавательного бассейна в г. Ижевск, предоставление субсидии РООГО ВФСО "Динамо" в целях финансового обеспечения затрат на проведение капитального ремонта имущества, подготовку и проведение Чемпионата Европы по дзюдо среди юниоров и юниорок до 23 лет, строительство крытого катка с искусственным льдом в г. Воткинске и распределены бюджетные ассигнования по ответственным исполнителям организации празднования 100-летия государственности и 100-летия М.Т. Калашникова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</si>
</sst>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0.0"/>
    <numFmt numFmtId="166" formatCode="#,##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9" fillId="4" borderId="6">
      <alignment horizontal="right" vertical="top" shrinkToFit="1"/>
    </xf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2" borderId="1" xfId="0" applyFont="1" applyFill="1" applyBorder="1"/>
    <xf numFmtId="166" fontId="1" fillId="0" borderId="0" xfId="0" applyNumberFormat="1" applyFont="1"/>
    <xf numFmtId="0" fontId="1" fillId="2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0" xfId="0" applyNumberFormat="1" applyFont="1" applyFill="1" applyAlignment="1">
      <alignment vertical="center" wrapText="1"/>
    </xf>
    <xf numFmtId="0" fontId="1" fillId="3" borderId="0" xfId="0" applyFont="1" applyFill="1"/>
    <xf numFmtId="0" fontId="1" fillId="2" borderId="0" xfId="0" applyNumberFormat="1" applyFont="1" applyFill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wrapText="1"/>
    </xf>
    <xf numFmtId="0" fontId="3" fillId="2" borderId="1" xfId="0" quotePrefix="1" applyNumberFormat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wrapText="1"/>
    </xf>
    <xf numFmtId="0" fontId="3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top" wrapText="1"/>
    </xf>
    <xf numFmtId="166" fontId="3" fillId="2" borderId="1" xfId="0" applyNumberFormat="1" applyFont="1" applyFill="1" applyBorder="1"/>
    <xf numFmtId="165" fontId="3" fillId="2" borderId="1" xfId="0" applyNumberFormat="1" applyFont="1" applyFill="1" applyBorder="1"/>
    <xf numFmtId="0" fontId="1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right"/>
    </xf>
    <xf numFmtId="166" fontId="1" fillId="0" borderId="1" xfId="0" applyNumberFormat="1" applyFont="1" applyBorder="1"/>
    <xf numFmtId="0" fontId="1" fillId="3" borderId="1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" fillId="3" borderId="2" xfId="0" applyFont="1" applyFill="1" applyBorder="1" applyAlignment="1">
      <alignment vertical="top" wrapText="1"/>
    </xf>
    <xf numFmtId="0" fontId="1" fillId="2" borderId="1" xfId="0" applyFont="1" applyFill="1" applyBorder="1"/>
    <xf numFmtId="166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0" xfId="0" applyNumberFormat="1" applyFont="1" applyFill="1" applyAlignment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Border="1"/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</cellXfs>
  <cellStyles count="2">
    <cellStyle name="st5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J87"/>
  <sheetViews>
    <sheetView tabSelected="1" view="pageBreakPreview" topLeftCell="A76" zoomScaleNormal="100" zoomScaleSheetLayoutView="100" workbookViewId="0">
      <selection activeCell="G12" sqref="G12"/>
    </sheetView>
  </sheetViews>
  <sheetFormatPr defaultRowHeight="12.75"/>
  <cols>
    <col min="1" max="1" width="31.5703125" style="10" customWidth="1"/>
    <col min="2" max="2" width="7.140625" style="10" customWidth="1"/>
    <col min="3" max="3" width="16.7109375" style="10" customWidth="1"/>
    <col min="4" max="4" width="15" style="11" customWidth="1"/>
    <col min="5" max="5" width="12" style="11" customWidth="1"/>
    <col min="6" max="6" width="19.140625" style="11" customWidth="1"/>
    <col min="7" max="7" width="60" style="11" customWidth="1"/>
    <col min="8" max="8" width="46.28515625" style="1" hidden="1" customWidth="1"/>
    <col min="9" max="9" width="31.7109375" style="1" customWidth="1"/>
    <col min="10" max="10" width="10" style="1" bestFit="1" customWidth="1"/>
    <col min="11" max="16384" width="9.140625" style="1"/>
  </cols>
  <sheetData>
    <row r="1" spans="1:10" hidden="1">
      <c r="A1" s="8"/>
      <c r="B1" s="8"/>
      <c r="C1" s="8"/>
      <c r="D1" s="9"/>
      <c r="E1" s="9"/>
      <c r="F1" s="9"/>
      <c r="G1" s="9"/>
    </row>
    <row r="2" spans="1:10">
      <c r="A2" s="12"/>
      <c r="B2" s="12"/>
      <c r="C2" s="12"/>
      <c r="D2" s="13"/>
      <c r="E2" s="13"/>
      <c r="F2" s="13"/>
      <c r="G2" s="34"/>
    </row>
    <row r="3" spans="1:10" ht="59.25" customHeight="1">
      <c r="A3" s="48" t="s">
        <v>157</v>
      </c>
      <c r="B3" s="48"/>
      <c r="C3" s="48"/>
      <c r="D3" s="48"/>
      <c r="E3" s="48"/>
      <c r="F3" s="48"/>
      <c r="G3" s="48"/>
    </row>
    <row r="4" spans="1:10">
      <c r="A4" s="47"/>
      <c r="B4" s="47"/>
      <c r="C4" s="47"/>
      <c r="D4" s="47"/>
      <c r="E4" s="47"/>
      <c r="F4" s="47"/>
      <c r="G4" s="47"/>
    </row>
    <row r="5" spans="1:10">
      <c r="A5" s="12"/>
      <c r="B5" s="12"/>
      <c r="C5" s="12"/>
      <c r="D5" s="13"/>
      <c r="E5" s="13"/>
      <c r="F5" s="13"/>
      <c r="G5" s="14" t="s">
        <v>72</v>
      </c>
    </row>
    <row r="6" spans="1:10" ht="180" customHeight="1">
      <c r="A6" s="15" t="s">
        <v>71</v>
      </c>
      <c r="B6" s="16" t="s">
        <v>81</v>
      </c>
      <c r="C6" s="16" t="s">
        <v>158</v>
      </c>
      <c r="D6" s="17" t="s">
        <v>159</v>
      </c>
      <c r="E6" s="17" t="s">
        <v>160</v>
      </c>
      <c r="F6" s="17" t="s">
        <v>161</v>
      </c>
      <c r="G6" s="18" t="s">
        <v>162</v>
      </c>
    </row>
    <row r="7" spans="1:10">
      <c r="A7" s="19">
        <v>1</v>
      </c>
      <c r="B7" s="19">
        <v>2</v>
      </c>
      <c r="C7" s="19">
        <v>3</v>
      </c>
      <c r="D7" s="20">
        <v>4</v>
      </c>
      <c r="E7" s="20">
        <v>5</v>
      </c>
      <c r="F7" s="20">
        <v>6</v>
      </c>
      <c r="G7" s="20">
        <v>7</v>
      </c>
    </row>
    <row r="8" spans="1:10" s="2" customFormat="1" ht="24.75" hidden="1" customHeight="1">
      <c r="A8" s="21" t="s">
        <v>0</v>
      </c>
      <c r="B8" s="21"/>
      <c r="C8" s="21"/>
      <c r="D8" s="22" t="s">
        <v>79</v>
      </c>
      <c r="E8" s="22" t="s">
        <v>80</v>
      </c>
      <c r="F8" s="22"/>
      <c r="G8" s="22"/>
    </row>
    <row r="9" spans="1:10" s="3" customFormat="1" ht="23.25" hidden="1" customHeight="1">
      <c r="A9" s="23" t="s">
        <v>0</v>
      </c>
      <c r="B9" s="23"/>
      <c r="C9" s="23"/>
      <c r="D9" s="24" t="s">
        <v>77</v>
      </c>
      <c r="E9" s="24" t="s">
        <v>78</v>
      </c>
      <c r="F9" s="24"/>
      <c r="G9" s="24"/>
    </row>
    <row r="10" spans="1:10" s="4" customFormat="1">
      <c r="A10" s="25" t="s">
        <v>1</v>
      </c>
      <c r="B10" s="26" t="s">
        <v>82</v>
      </c>
      <c r="C10" s="27">
        <f>C11+C12+C13+C14+C15+C16+C17+C18</f>
        <v>5682964.2000000002</v>
      </c>
      <c r="D10" s="27">
        <f t="shared" ref="D10:E10" si="0">D11+D12+D13+D14+D15+D16+D17+D18</f>
        <v>2596738.8958000001</v>
      </c>
      <c r="E10" s="27">
        <f t="shared" si="0"/>
        <v>2393591.3926999997</v>
      </c>
      <c r="F10" s="28">
        <f>E10*100/C10</f>
        <v>42.118713200762372</v>
      </c>
      <c r="G10" s="5"/>
    </row>
    <row r="11" spans="1:10" ht="54.75" customHeight="1">
      <c r="A11" s="29" t="s">
        <v>2</v>
      </c>
      <c r="B11" s="30" t="s">
        <v>83</v>
      </c>
      <c r="C11" s="31">
        <v>5965.6</v>
      </c>
      <c r="D11" s="35">
        <v>6012.3</v>
      </c>
      <c r="E11" s="31">
        <v>5440.2772000000004</v>
      </c>
      <c r="F11" s="32">
        <f t="shared" ref="F11:F74" si="1">E11*100/C11</f>
        <v>91.194133029368388</v>
      </c>
      <c r="G11" s="7" t="s">
        <v>179</v>
      </c>
      <c r="J11" s="6"/>
    </row>
    <row r="12" spans="1:10" ht="77.25" customHeight="1">
      <c r="A12" s="29" t="s">
        <v>3</v>
      </c>
      <c r="B12" s="30" t="s">
        <v>84</v>
      </c>
      <c r="C12" s="31">
        <v>136943</v>
      </c>
      <c r="D12" s="35">
        <v>156374.70000000001</v>
      </c>
      <c r="E12" s="31">
        <v>144940.13759999999</v>
      </c>
      <c r="F12" s="32">
        <f t="shared" si="1"/>
        <v>105.83975639499644</v>
      </c>
      <c r="G12" s="7" t="s">
        <v>186</v>
      </c>
    </row>
    <row r="13" spans="1:10" ht="76.5">
      <c r="A13" s="29" t="s">
        <v>4</v>
      </c>
      <c r="B13" s="30" t="s">
        <v>85</v>
      </c>
      <c r="C13" s="31">
        <v>529075.30000000005</v>
      </c>
      <c r="D13" s="35">
        <v>542277.09603000002</v>
      </c>
      <c r="E13" s="31">
        <v>523720.30209999997</v>
      </c>
      <c r="F13" s="32">
        <f t="shared" si="1"/>
        <v>98.98785713489174</v>
      </c>
      <c r="G13" s="7"/>
    </row>
    <row r="14" spans="1:10" ht="15">
      <c r="A14" s="29" t="s">
        <v>5</v>
      </c>
      <c r="B14" s="30" t="s">
        <v>86</v>
      </c>
      <c r="C14" s="31">
        <v>235009.5</v>
      </c>
      <c r="D14" s="35">
        <v>246563.20000000001</v>
      </c>
      <c r="E14" s="31">
        <v>242147.74059999999</v>
      </c>
      <c r="F14" s="32">
        <f t="shared" si="1"/>
        <v>103.0374264019114</v>
      </c>
      <c r="G14" s="7"/>
    </row>
    <row r="15" spans="1:10" ht="57" customHeight="1">
      <c r="A15" s="29" t="s">
        <v>6</v>
      </c>
      <c r="B15" s="30" t="s">
        <v>87</v>
      </c>
      <c r="C15" s="31">
        <v>128745.8</v>
      </c>
      <c r="D15" s="35">
        <v>133784.14300000001</v>
      </c>
      <c r="E15" s="31">
        <v>130976.4757</v>
      </c>
      <c r="F15" s="32">
        <f t="shared" si="1"/>
        <v>101.73262017091044</v>
      </c>
      <c r="G15" s="7"/>
    </row>
    <row r="16" spans="1:10" ht="54" customHeight="1">
      <c r="A16" s="29" t="s">
        <v>7</v>
      </c>
      <c r="B16" s="30" t="s">
        <v>88</v>
      </c>
      <c r="C16" s="31">
        <v>52677.2</v>
      </c>
      <c r="D16" s="35">
        <v>67026.2</v>
      </c>
      <c r="E16" s="31">
        <v>64596.030599999998</v>
      </c>
      <c r="F16" s="32">
        <f t="shared" si="1"/>
        <v>122.62616577950233</v>
      </c>
      <c r="G16" s="7" t="s">
        <v>180</v>
      </c>
    </row>
    <row r="17" spans="1:8" ht="15">
      <c r="A17" s="29" t="s">
        <v>8</v>
      </c>
      <c r="B17" s="30" t="s">
        <v>89</v>
      </c>
      <c r="C17" s="31">
        <v>7500</v>
      </c>
      <c r="D17" s="35">
        <v>8020.17</v>
      </c>
      <c r="E17" s="31"/>
      <c r="F17" s="32"/>
      <c r="G17" s="7"/>
    </row>
    <row r="18" spans="1:8" ht="39.75" customHeight="1">
      <c r="A18" s="29" t="s">
        <v>9</v>
      </c>
      <c r="B18" s="30" t="s">
        <v>90</v>
      </c>
      <c r="C18" s="31">
        <v>4587047.8</v>
      </c>
      <c r="D18" s="35">
        <v>1436681.0867699999</v>
      </c>
      <c r="E18" s="31">
        <v>1281770.4288999999</v>
      </c>
      <c r="F18" s="32">
        <f t="shared" si="1"/>
        <v>27.943254240777698</v>
      </c>
      <c r="G18" s="7" t="s">
        <v>188</v>
      </c>
    </row>
    <row r="19" spans="1:8" s="4" customFormat="1">
      <c r="A19" s="25" t="s">
        <v>10</v>
      </c>
      <c r="B19" s="26" t="s">
        <v>91</v>
      </c>
      <c r="C19" s="27">
        <f>C20</f>
        <v>38265.300000000003</v>
      </c>
      <c r="D19" s="27">
        <f t="shared" ref="D19:E19" si="2">D20</f>
        <v>38265.300000000003</v>
      </c>
      <c r="E19" s="27">
        <f t="shared" si="2"/>
        <v>37984.645400000001</v>
      </c>
      <c r="F19" s="28">
        <f t="shared" si="1"/>
        <v>99.266555861315595</v>
      </c>
      <c r="G19" s="7"/>
    </row>
    <row r="20" spans="1:8" ht="25.5">
      <c r="A20" s="29" t="s">
        <v>11</v>
      </c>
      <c r="B20" s="30" t="s">
        <v>92</v>
      </c>
      <c r="C20" s="31">
        <v>38265.300000000003</v>
      </c>
      <c r="D20" s="35">
        <v>38265.300000000003</v>
      </c>
      <c r="E20" s="31">
        <v>37984.645400000001</v>
      </c>
      <c r="F20" s="32">
        <f t="shared" si="1"/>
        <v>99.266555861315595</v>
      </c>
      <c r="G20" s="7"/>
    </row>
    <row r="21" spans="1:8" s="4" customFormat="1" ht="25.5">
      <c r="A21" s="25" t="s">
        <v>12</v>
      </c>
      <c r="B21" s="26" t="s">
        <v>93</v>
      </c>
      <c r="C21" s="27">
        <f>C22+C23+C24+C25</f>
        <v>524859.5</v>
      </c>
      <c r="D21" s="27">
        <f t="shared" ref="D21:E21" si="3">D22+D23+D24+D25</f>
        <v>669933.35100000002</v>
      </c>
      <c r="E21" s="27">
        <f t="shared" si="3"/>
        <v>662360.72499999998</v>
      </c>
      <c r="F21" s="28">
        <f t="shared" si="1"/>
        <v>126.19772053282831</v>
      </c>
      <c r="G21" s="7"/>
      <c r="H21" s="49" t="s">
        <v>165</v>
      </c>
    </row>
    <row r="22" spans="1:8" ht="59.25" customHeight="1">
      <c r="A22" s="29" t="s">
        <v>13</v>
      </c>
      <c r="B22" s="30" t="s">
        <v>94</v>
      </c>
      <c r="C22" s="31">
        <v>118228</v>
      </c>
      <c r="D22" s="35">
        <v>174564.1</v>
      </c>
      <c r="E22" s="31">
        <v>171022.0546</v>
      </c>
      <c r="F22" s="32">
        <f t="shared" si="1"/>
        <v>144.65444277159386</v>
      </c>
      <c r="G22" s="50" t="s">
        <v>181</v>
      </c>
      <c r="H22" s="49"/>
    </row>
    <row r="23" spans="1:8" ht="19.5" customHeight="1">
      <c r="A23" s="29" t="s">
        <v>14</v>
      </c>
      <c r="B23" s="30" t="s">
        <v>95</v>
      </c>
      <c r="C23" s="31">
        <v>404020.4</v>
      </c>
      <c r="D23" s="35">
        <v>483247.75099999999</v>
      </c>
      <c r="E23" s="31">
        <v>482156.75099999999</v>
      </c>
      <c r="F23" s="32">
        <f t="shared" si="1"/>
        <v>119.33970438126391</v>
      </c>
      <c r="G23" s="51"/>
      <c r="H23" s="49"/>
    </row>
    <row r="24" spans="1:8" ht="15">
      <c r="A24" s="29" t="s">
        <v>74</v>
      </c>
      <c r="B24" s="30" t="s">
        <v>96</v>
      </c>
      <c r="C24" s="31">
        <v>620</v>
      </c>
      <c r="D24" s="35">
        <v>621</v>
      </c>
      <c r="E24" s="31">
        <v>620.5</v>
      </c>
      <c r="F24" s="32">
        <f t="shared" si="1"/>
        <v>100.08064516129032</v>
      </c>
      <c r="G24" s="7"/>
      <c r="H24" s="49"/>
    </row>
    <row r="25" spans="1:8" ht="120" customHeight="1">
      <c r="A25" s="29" t="s">
        <v>15</v>
      </c>
      <c r="B25" s="30" t="s">
        <v>97</v>
      </c>
      <c r="C25" s="31">
        <v>1991.1</v>
      </c>
      <c r="D25" s="35">
        <v>11500.5</v>
      </c>
      <c r="E25" s="31">
        <v>8561.4194000000007</v>
      </c>
      <c r="F25" s="32">
        <f t="shared" si="1"/>
        <v>429.98440058259257</v>
      </c>
      <c r="G25" s="7" t="s">
        <v>182</v>
      </c>
      <c r="H25" s="49"/>
    </row>
    <row r="26" spans="1:8" s="4" customFormat="1">
      <c r="A26" s="25" t="s">
        <v>16</v>
      </c>
      <c r="B26" s="26" t="s">
        <v>98</v>
      </c>
      <c r="C26" s="27">
        <f>C27+C29+C30+C31+C32+C33+C34+C35+C36</f>
        <v>11804197.200000001</v>
      </c>
      <c r="D26" s="27">
        <f>D27+D29+D30+D31+D32+D33+D34+D35+D36+D28</f>
        <v>15445650.52829</v>
      </c>
      <c r="E26" s="27">
        <f>E27+E29+E30+E31+E32+E33+E34+E35+E36+E28</f>
        <v>14004516.467829999</v>
      </c>
      <c r="F26" s="28">
        <f t="shared" si="1"/>
        <v>118.64014325201205</v>
      </c>
      <c r="G26" s="7"/>
    </row>
    <row r="27" spans="1:8" ht="153.75" customHeight="1">
      <c r="A27" s="29" t="s">
        <v>17</v>
      </c>
      <c r="B27" s="30" t="s">
        <v>99</v>
      </c>
      <c r="C27" s="31">
        <v>317528.40000000002</v>
      </c>
      <c r="D27" s="35">
        <v>595508.85025999998</v>
      </c>
      <c r="E27" s="35">
        <v>586094.70161999995</v>
      </c>
      <c r="F27" s="32">
        <f t="shared" si="1"/>
        <v>184.58024593075766</v>
      </c>
      <c r="G27" s="7" t="s">
        <v>200</v>
      </c>
      <c r="H27" s="36" t="s">
        <v>170</v>
      </c>
    </row>
    <row r="28" spans="1:8" ht="51">
      <c r="A28" s="29" t="s">
        <v>164</v>
      </c>
      <c r="B28" s="30" t="s">
        <v>163</v>
      </c>
      <c r="C28" s="31"/>
      <c r="D28" s="35">
        <v>40000</v>
      </c>
      <c r="E28" s="35">
        <v>40000</v>
      </c>
      <c r="F28" s="32"/>
      <c r="G28" s="39"/>
      <c r="H28" s="36" t="s">
        <v>171</v>
      </c>
    </row>
    <row r="29" spans="1:8" ht="156.75" customHeight="1">
      <c r="A29" s="29" t="s">
        <v>18</v>
      </c>
      <c r="B29" s="30" t="s">
        <v>100</v>
      </c>
      <c r="C29" s="31">
        <v>3478.1</v>
      </c>
      <c r="D29" s="35">
        <v>5135.8230000000003</v>
      </c>
      <c r="E29" s="35">
        <v>5135.8230000000003</v>
      </c>
      <c r="F29" s="32">
        <f t="shared" si="1"/>
        <v>147.66174060550301</v>
      </c>
      <c r="G29" s="7" t="s">
        <v>189</v>
      </c>
      <c r="H29" s="36" t="s">
        <v>172</v>
      </c>
    </row>
    <row r="30" spans="1:8" ht="269.25" customHeight="1">
      <c r="A30" s="29" t="s">
        <v>19</v>
      </c>
      <c r="B30" s="30" t="s">
        <v>101</v>
      </c>
      <c r="C30" s="31">
        <v>2252635.2000000002</v>
      </c>
      <c r="D30" s="35">
        <v>2565654.10769</v>
      </c>
      <c r="E30" s="35">
        <v>2494166.6468600002</v>
      </c>
      <c r="F30" s="32">
        <f t="shared" si="1"/>
        <v>110.72217316234781</v>
      </c>
      <c r="G30" s="7" t="s">
        <v>201</v>
      </c>
      <c r="H30" s="36" t="s">
        <v>190</v>
      </c>
    </row>
    <row r="31" spans="1:8" ht="182.25" customHeight="1">
      <c r="A31" s="29" t="s">
        <v>20</v>
      </c>
      <c r="B31" s="30" t="s">
        <v>102</v>
      </c>
      <c r="C31" s="31">
        <v>78697.5</v>
      </c>
      <c r="D31" s="35">
        <v>87808.6</v>
      </c>
      <c r="E31" s="35">
        <v>85559.880109999998</v>
      </c>
      <c r="F31" s="32">
        <f t="shared" si="1"/>
        <v>108.71994677086312</v>
      </c>
      <c r="G31" s="7" t="s">
        <v>202</v>
      </c>
      <c r="H31" s="36" t="s">
        <v>191</v>
      </c>
    </row>
    <row r="32" spans="1:8" ht="183" customHeight="1">
      <c r="A32" s="29" t="s">
        <v>21</v>
      </c>
      <c r="B32" s="30" t="s">
        <v>103</v>
      </c>
      <c r="C32" s="31">
        <v>357427.5</v>
      </c>
      <c r="D32" s="35">
        <v>415879.67999999999</v>
      </c>
      <c r="E32" s="35">
        <v>415004.71719</v>
      </c>
      <c r="F32" s="32">
        <f t="shared" si="1"/>
        <v>116.10878211385524</v>
      </c>
      <c r="G32" s="7" t="s">
        <v>203</v>
      </c>
      <c r="H32" s="36" t="s">
        <v>192</v>
      </c>
    </row>
    <row r="33" spans="1:8" ht="154.5" customHeight="1">
      <c r="A33" s="29" t="s">
        <v>22</v>
      </c>
      <c r="B33" s="30" t="s">
        <v>104</v>
      </c>
      <c r="C33" s="31">
        <v>116764</v>
      </c>
      <c r="D33" s="35">
        <v>693592.4</v>
      </c>
      <c r="E33" s="35">
        <v>659638.98192000005</v>
      </c>
      <c r="F33" s="32">
        <f t="shared" si="1"/>
        <v>564.93352567572197</v>
      </c>
      <c r="G33" s="7" t="s">
        <v>193</v>
      </c>
      <c r="H33" s="36" t="s">
        <v>194</v>
      </c>
    </row>
    <row r="34" spans="1:8" ht="210.75" customHeight="1">
      <c r="A34" s="29" t="s">
        <v>173</v>
      </c>
      <c r="B34" s="30" t="s">
        <v>105</v>
      </c>
      <c r="C34" s="31">
        <v>6959623.9000000004</v>
      </c>
      <c r="D34" s="35">
        <v>8852677.0503700003</v>
      </c>
      <c r="E34" s="35">
        <v>7705441.6553300004</v>
      </c>
      <c r="F34" s="32">
        <f t="shared" si="1"/>
        <v>110.71635142999608</v>
      </c>
      <c r="G34" s="7" t="s">
        <v>195</v>
      </c>
      <c r="H34" s="36" t="s">
        <v>196</v>
      </c>
    </row>
    <row r="35" spans="1:8" ht="132" customHeight="1">
      <c r="A35" s="29" t="s">
        <v>23</v>
      </c>
      <c r="B35" s="30" t="s">
        <v>106</v>
      </c>
      <c r="C35" s="31">
        <v>202048.2</v>
      </c>
      <c r="D35" s="35">
        <v>451383.18199999997</v>
      </c>
      <c r="E35" s="35">
        <v>377138.44546000002</v>
      </c>
      <c r="F35" s="32">
        <f t="shared" si="1"/>
        <v>186.65766161737645</v>
      </c>
      <c r="G35" s="7" t="s">
        <v>183</v>
      </c>
      <c r="H35" s="38" t="s">
        <v>197</v>
      </c>
    </row>
    <row r="36" spans="1:8" ht="132.75" customHeight="1">
      <c r="A36" s="29" t="s">
        <v>24</v>
      </c>
      <c r="B36" s="30" t="s">
        <v>107</v>
      </c>
      <c r="C36" s="31">
        <v>1515994.4</v>
      </c>
      <c r="D36" s="35">
        <v>1738010.83497</v>
      </c>
      <c r="E36" s="35">
        <v>1636335.6163399999</v>
      </c>
      <c r="F36" s="32">
        <f t="shared" si="1"/>
        <v>107.93810427927703</v>
      </c>
      <c r="G36" s="7" t="s">
        <v>183</v>
      </c>
      <c r="H36" s="36" t="s">
        <v>198</v>
      </c>
    </row>
    <row r="37" spans="1:8" s="4" customFormat="1">
      <c r="A37" s="25" t="s">
        <v>25</v>
      </c>
      <c r="B37" s="26" t="s">
        <v>108</v>
      </c>
      <c r="C37" s="27">
        <f>C38+C39+C40+C41</f>
        <v>870475.6</v>
      </c>
      <c r="D37" s="27">
        <f t="shared" ref="D37:E37" si="4">D38+D39+D40+D41</f>
        <v>1684933.3847399999</v>
      </c>
      <c r="E37" s="27">
        <f t="shared" si="4"/>
        <v>1320910.9216100001</v>
      </c>
      <c r="F37" s="28">
        <f t="shared" si="1"/>
        <v>151.74588714606134</v>
      </c>
      <c r="G37" s="7"/>
    </row>
    <row r="38" spans="1:8" ht="80.25" customHeight="1">
      <c r="A38" s="29" t="s">
        <v>26</v>
      </c>
      <c r="B38" s="30" t="s">
        <v>109</v>
      </c>
      <c r="C38" s="31">
        <v>8800.9</v>
      </c>
      <c r="D38" s="35">
        <v>322370.20825000003</v>
      </c>
      <c r="E38" s="35">
        <v>183698.29908</v>
      </c>
      <c r="F38" s="32">
        <f t="shared" si="1"/>
        <v>2087.2672008544582</v>
      </c>
      <c r="G38" s="7" t="s">
        <v>177</v>
      </c>
    </row>
    <row r="39" spans="1:8" ht="156.75" customHeight="1">
      <c r="A39" s="29" t="s">
        <v>27</v>
      </c>
      <c r="B39" s="30" t="s">
        <v>110</v>
      </c>
      <c r="C39" s="31">
        <v>189573.6</v>
      </c>
      <c r="D39" s="35">
        <v>624811.17648999998</v>
      </c>
      <c r="E39" s="35">
        <v>430149.37413000001</v>
      </c>
      <c r="F39" s="32">
        <f t="shared" si="1"/>
        <v>226.90362694489107</v>
      </c>
      <c r="G39" s="7" t="s">
        <v>204</v>
      </c>
    </row>
    <row r="40" spans="1:8" ht="81.75" customHeight="1">
      <c r="A40" s="29" t="s">
        <v>28</v>
      </c>
      <c r="B40" s="30" t="s">
        <v>111</v>
      </c>
      <c r="C40" s="31">
        <v>632938.5</v>
      </c>
      <c r="D40" s="35">
        <v>687222.6</v>
      </c>
      <c r="E40" s="35">
        <v>656818.35496000003</v>
      </c>
      <c r="F40" s="32">
        <f t="shared" si="1"/>
        <v>103.77285549227926</v>
      </c>
      <c r="G40" s="7" t="s">
        <v>178</v>
      </c>
    </row>
    <row r="41" spans="1:8" ht="131.25" customHeight="1">
      <c r="A41" s="29" t="s">
        <v>29</v>
      </c>
      <c r="B41" s="30" t="s">
        <v>112</v>
      </c>
      <c r="C41" s="31">
        <v>39162.6</v>
      </c>
      <c r="D41" s="35">
        <v>50529.4</v>
      </c>
      <c r="E41" s="35">
        <v>50244.89344</v>
      </c>
      <c r="F41" s="32">
        <f t="shared" si="1"/>
        <v>128.29815548508014</v>
      </c>
      <c r="G41" s="7" t="s">
        <v>205</v>
      </c>
    </row>
    <row r="42" spans="1:8" s="4" customFormat="1">
      <c r="A42" s="25" t="s">
        <v>30</v>
      </c>
      <c r="B42" s="26" t="s">
        <v>113</v>
      </c>
      <c r="C42" s="27">
        <f>C43+C44</f>
        <v>64284.6</v>
      </c>
      <c r="D42" s="27">
        <f t="shared" ref="D42:E42" si="5">D43+D44</f>
        <v>79881.880499999999</v>
      </c>
      <c r="E42" s="27">
        <f t="shared" si="5"/>
        <v>72193.302319999988</v>
      </c>
      <c r="F42" s="28">
        <f t="shared" si="1"/>
        <v>112.3026390768551</v>
      </c>
      <c r="G42" s="7"/>
    </row>
    <row r="43" spans="1:8" ht="207" customHeight="1">
      <c r="A43" s="29" t="s">
        <v>31</v>
      </c>
      <c r="B43" s="30" t="s">
        <v>114</v>
      </c>
      <c r="C43" s="31">
        <v>18343.599999999999</v>
      </c>
      <c r="D43" s="35">
        <v>31613.1895</v>
      </c>
      <c r="E43" s="35">
        <v>27735.889739999999</v>
      </c>
      <c r="F43" s="32">
        <f t="shared" si="1"/>
        <v>151.20199819010446</v>
      </c>
      <c r="G43" s="7" t="s">
        <v>206</v>
      </c>
    </row>
    <row r="44" spans="1:8" ht="28.5" customHeight="1">
      <c r="A44" s="29" t="s">
        <v>75</v>
      </c>
      <c r="B44" s="30" t="s">
        <v>115</v>
      </c>
      <c r="C44" s="31">
        <v>45941</v>
      </c>
      <c r="D44" s="35">
        <v>48268.690999999999</v>
      </c>
      <c r="E44" s="35">
        <v>44457.412579999997</v>
      </c>
      <c r="F44" s="32">
        <f t="shared" si="1"/>
        <v>96.770667987200966</v>
      </c>
      <c r="G44" s="7"/>
    </row>
    <row r="45" spans="1:8" s="4" customFormat="1" ht="15" customHeight="1">
      <c r="A45" s="25" t="s">
        <v>32</v>
      </c>
      <c r="B45" s="26" t="s">
        <v>116</v>
      </c>
      <c r="C45" s="27">
        <f>C46+C47+C48+C49+C50+C51+C52</f>
        <v>21782560.699999996</v>
      </c>
      <c r="D45" s="27">
        <f t="shared" ref="D45:E45" si="6">D46+D47+D48+D49+D50+D51+D52</f>
        <v>28358920.096039999</v>
      </c>
      <c r="E45" s="27">
        <f t="shared" si="6"/>
        <v>27565263.934610002</v>
      </c>
      <c r="F45" s="28">
        <f t="shared" si="1"/>
        <v>126.54739869316653</v>
      </c>
      <c r="G45" s="7"/>
    </row>
    <row r="46" spans="1:8" ht="18" customHeight="1">
      <c r="A46" s="29" t="s">
        <v>33</v>
      </c>
      <c r="B46" s="30" t="s">
        <v>117</v>
      </c>
      <c r="C46" s="31">
        <v>6655257.2000000002</v>
      </c>
      <c r="D46" s="35">
        <v>9281561.8874999993</v>
      </c>
      <c r="E46" s="35">
        <v>9134312.9380300008</v>
      </c>
      <c r="F46" s="32">
        <f t="shared" si="1"/>
        <v>137.24958575650541</v>
      </c>
      <c r="G46" s="50" t="s">
        <v>184</v>
      </c>
      <c r="H46" s="1" t="s">
        <v>166</v>
      </c>
    </row>
    <row r="47" spans="1:8" ht="15" customHeight="1">
      <c r="A47" s="29" t="s">
        <v>34</v>
      </c>
      <c r="B47" s="30" t="s">
        <v>118</v>
      </c>
      <c r="C47" s="31">
        <v>12115127.300000001</v>
      </c>
      <c r="D47" s="35">
        <v>15077532.859999999</v>
      </c>
      <c r="E47" s="35">
        <v>14628286.318910001</v>
      </c>
      <c r="F47" s="32">
        <f t="shared" si="1"/>
        <v>120.7439753349517</v>
      </c>
      <c r="G47" s="52"/>
      <c r="H47" s="1" t="s">
        <v>169</v>
      </c>
    </row>
    <row r="48" spans="1:8" ht="15" customHeight="1">
      <c r="A48" s="29" t="s">
        <v>76</v>
      </c>
      <c r="B48" s="30" t="s">
        <v>119</v>
      </c>
      <c r="C48" s="31">
        <v>317359.90000000002</v>
      </c>
      <c r="D48" s="35">
        <v>450084.842</v>
      </c>
      <c r="E48" s="35">
        <v>425390.23968</v>
      </c>
      <c r="F48" s="32">
        <f t="shared" si="1"/>
        <v>134.04032446443296</v>
      </c>
      <c r="G48" s="52"/>
      <c r="H48" s="1" t="s">
        <v>167</v>
      </c>
    </row>
    <row r="49" spans="1:9" ht="15" customHeight="1">
      <c r="A49" s="29" t="s">
        <v>35</v>
      </c>
      <c r="B49" s="30" t="s">
        <v>120</v>
      </c>
      <c r="C49" s="31">
        <v>1828459.1</v>
      </c>
      <c r="D49" s="35">
        <v>2250363.9788799998</v>
      </c>
      <c r="E49" s="35">
        <v>2207862.8127199998</v>
      </c>
      <c r="F49" s="32">
        <f t="shared" si="1"/>
        <v>120.74991520018139</v>
      </c>
      <c r="G49" s="51"/>
      <c r="H49" s="37" t="s">
        <v>168</v>
      </c>
    </row>
    <row r="50" spans="1:9" ht="40.5" customHeight="1">
      <c r="A50" s="29" t="s">
        <v>36</v>
      </c>
      <c r="B50" s="30" t="s">
        <v>121</v>
      </c>
      <c r="C50" s="31">
        <v>46690.400000000001</v>
      </c>
      <c r="D50" s="35">
        <v>69147.909</v>
      </c>
      <c r="E50" s="35">
        <v>67952.041079999995</v>
      </c>
      <c r="F50" s="32">
        <f t="shared" si="1"/>
        <v>145.5375003855182</v>
      </c>
      <c r="G50" s="50" t="s">
        <v>183</v>
      </c>
    </row>
    <row r="51" spans="1:9" ht="60.75" customHeight="1">
      <c r="A51" s="29" t="s">
        <v>37</v>
      </c>
      <c r="B51" s="30" t="s">
        <v>122</v>
      </c>
      <c r="C51" s="31">
        <v>435744.9</v>
      </c>
      <c r="D51" s="35">
        <v>489420.30722000002</v>
      </c>
      <c r="E51" s="35">
        <v>481311.30274999997</v>
      </c>
      <c r="F51" s="32">
        <f t="shared" si="1"/>
        <v>110.4571281844033</v>
      </c>
      <c r="G51" s="52"/>
    </row>
    <row r="52" spans="1:9" ht="31.5" customHeight="1">
      <c r="A52" s="29" t="s">
        <v>38</v>
      </c>
      <c r="B52" s="30" t="s">
        <v>123</v>
      </c>
      <c r="C52" s="31">
        <v>383921.9</v>
      </c>
      <c r="D52" s="35">
        <v>740808.31143999996</v>
      </c>
      <c r="E52" s="35">
        <v>620148.28144000005</v>
      </c>
      <c r="F52" s="32">
        <f t="shared" si="1"/>
        <v>161.529801097567</v>
      </c>
      <c r="G52" s="51"/>
    </row>
    <row r="53" spans="1:9" s="4" customFormat="1">
      <c r="A53" s="25" t="s">
        <v>39</v>
      </c>
      <c r="B53" s="26" t="s">
        <v>124</v>
      </c>
      <c r="C53" s="27">
        <f>C54+C55</f>
        <v>1126733.2</v>
      </c>
      <c r="D53" s="27">
        <f t="shared" ref="D53:E53" si="7">D54+D55</f>
        <v>1892743.4948999998</v>
      </c>
      <c r="E53" s="27">
        <f t="shared" si="7"/>
        <v>1839792.09907</v>
      </c>
      <c r="F53" s="28">
        <f t="shared" si="1"/>
        <v>163.28551418117439</v>
      </c>
      <c r="G53" s="7"/>
    </row>
    <row r="54" spans="1:9" ht="80.25" customHeight="1">
      <c r="A54" s="29" t="s">
        <v>40</v>
      </c>
      <c r="B54" s="30" t="s">
        <v>125</v>
      </c>
      <c r="C54" s="31">
        <v>973136.7</v>
      </c>
      <c r="D54" s="35">
        <v>1387306.5245399999</v>
      </c>
      <c r="E54" s="35">
        <v>1347588.30837</v>
      </c>
      <c r="F54" s="32">
        <f t="shared" si="1"/>
        <v>138.47882916860502</v>
      </c>
      <c r="G54" s="50" t="s">
        <v>174</v>
      </c>
      <c r="H54" s="37"/>
    </row>
    <row r="55" spans="1:9" ht="87.75" customHeight="1">
      <c r="A55" s="29" t="s">
        <v>41</v>
      </c>
      <c r="B55" s="30" t="s">
        <v>126</v>
      </c>
      <c r="C55" s="31">
        <v>153596.5</v>
      </c>
      <c r="D55" s="35">
        <v>505436.97035999998</v>
      </c>
      <c r="E55" s="35">
        <v>492203.79070000001</v>
      </c>
      <c r="F55" s="32">
        <f t="shared" si="1"/>
        <v>320.45247821402182</v>
      </c>
      <c r="G55" s="51"/>
    </row>
    <row r="56" spans="1:9" s="4" customFormat="1" ht="16.5" customHeight="1">
      <c r="A56" s="25" t="s">
        <v>42</v>
      </c>
      <c r="B56" s="26" t="s">
        <v>127</v>
      </c>
      <c r="C56" s="27">
        <f>C57+C58+C59+C60+C61+C62+C63</f>
        <v>4430758.9000000004</v>
      </c>
      <c r="D56" s="27">
        <f t="shared" ref="D56:E56" si="8">D57+D58+D59+D60+D61+D62+D63</f>
        <v>6316215.1259300001</v>
      </c>
      <c r="E56" s="27">
        <f t="shared" si="8"/>
        <v>6163821.2382100001</v>
      </c>
      <c r="F56" s="28">
        <f t="shared" si="1"/>
        <v>139.11434535988855</v>
      </c>
      <c r="G56" s="7"/>
    </row>
    <row r="57" spans="1:9" ht="16.5" customHeight="1">
      <c r="A57" s="29" t="s">
        <v>43</v>
      </c>
      <c r="B57" s="30" t="s">
        <v>128</v>
      </c>
      <c r="C57" s="31">
        <v>1495622.1</v>
      </c>
      <c r="D57" s="35">
        <v>1658961.8</v>
      </c>
      <c r="E57" s="35">
        <v>1640552.43438</v>
      </c>
      <c r="F57" s="32">
        <f t="shared" si="1"/>
        <v>109.69030441446404</v>
      </c>
      <c r="G57" s="50" t="s">
        <v>185</v>
      </c>
    </row>
    <row r="58" spans="1:9" ht="16.5" customHeight="1">
      <c r="A58" s="29" t="s">
        <v>44</v>
      </c>
      <c r="B58" s="30" t="s">
        <v>129</v>
      </c>
      <c r="C58" s="31">
        <v>1021227.4</v>
      </c>
      <c r="D58" s="35">
        <v>1705419.96505</v>
      </c>
      <c r="E58" s="35">
        <v>1643277.70884</v>
      </c>
      <c r="F58" s="32">
        <f t="shared" si="1"/>
        <v>160.91202692368026</v>
      </c>
      <c r="G58" s="52"/>
    </row>
    <row r="59" spans="1:9" ht="27.75" customHeight="1">
      <c r="A59" s="29" t="s">
        <v>45</v>
      </c>
      <c r="B59" s="30" t="s">
        <v>130</v>
      </c>
      <c r="C59" s="31">
        <v>54546.400000000001</v>
      </c>
      <c r="D59" s="35">
        <v>66684.399999999994</v>
      </c>
      <c r="E59" s="35">
        <v>66546.290940000006</v>
      </c>
      <c r="F59" s="32">
        <f t="shared" si="1"/>
        <v>121.99941873340863</v>
      </c>
      <c r="G59" s="52"/>
    </row>
    <row r="60" spans="1:9" ht="16.5" customHeight="1">
      <c r="A60" s="29" t="s">
        <v>46</v>
      </c>
      <c r="B60" s="30" t="s">
        <v>131</v>
      </c>
      <c r="C60" s="31">
        <v>83841.5</v>
      </c>
      <c r="D60" s="35">
        <v>130366.9</v>
      </c>
      <c r="E60" s="35">
        <v>130190.73371</v>
      </c>
      <c r="F60" s="32">
        <f t="shared" si="1"/>
        <v>155.28197099288539</v>
      </c>
      <c r="G60" s="52"/>
    </row>
    <row r="61" spans="1:9" ht="16.5" customHeight="1">
      <c r="A61" s="29" t="s">
        <v>47</v>
      </c>
      <c r="B61" s="30" t="s">
        <v>132</v>
      </c>
      <c r="C61" s="31">
        <v>208828.4</v>
      </c>
      <c r="D61" s="35">
        <v>259859.85</v>
      </c>
      <c r="E61" s="35">
        <v>259643.17243000001</v>
      </c>
      <c r="F61" s="32">
        <f t="shared" si="1"/>
        <v>124.33326713703693</v>
      </c>
      <c r="G61" s="52"/>
    </row>
    <row r="62" spans="1:9" ht="41.25" customHeight="1">
      <c r="A62" s="29" t="s">
        <v>48</v>
      </c>
      <c r="B62" s="30" t="s">
        <v>133</v>
      </c>
      <c r="C62" s="31">
        <v>114186.1</v>
      </c>
      <c r="D62" s="35">
        <v>134760.43452000001</v>
      </c>
      <c r="E62" s="35">
        <v>133906.26602000001</v>
      </c>
      <c r="F62" s="32">
        <f t="shared" si="1"/>
        <v>117.27019840418406</v>
      </c>
      <c r="G62" s="52"/>
    </row>
    <row r="63" spans="1:9" ht="24.75" customHeight="1">
      <c r="A63" s="29" t="s">
        <v>49</v>
      </c>
      <c r="B63" s="30" t="s">
        <v>134</v>
      </c>
      <c r="C63" s="31">
        <v>1452507</v>
      </c>
      <c r="D63" s="35">
        <v>2360161.77636</v>
      </c>
      <c r="E63" s="35">
        <v>2289704.6318899998</v>
      </c>
      <c r="F63" s="32">
        <f t="shared" si="1"/>
        <v>157.63811340599389</v>
      </c>
      <c r="G63" s="51"/>
    </row>
    <row r="64" spans="1:9" s="4" customFormat="1" ht="21" customHeight="1">
      <c r="A64" s="25" t="s">
        <v>50</v>
      </c>
      <c r="B64" s="26" t="s">
        <v>135</v>
      </c>
      <c r="C64" s="27">
        <f>C65+C66+C67+C68+C69</f>
        <v>19009210.799999997</v>
      </c>
      <c r="D64" s="27">
        <f t="shared" ref="D64:E64" si="9">D65+D66+D67+D68+D69</f>
        <v>19727089.23824</v>
      </c>
      <c r="E64" s="27">
        <f t="shared" si="9"/>
        <v>19321153.941489998</v>
      </c>
      <c r="F64" s="28">
        <f t="shared" si="1"/>
        <v>101.64101048050875</v>
      </c>
      <c r="G64" s="7"/>
      <c r="I64" s="43"/>
    </row>
    <row r="65" spans="1:9" ht="14.25" customHeight="1">
      <c r="A65" s="29" t="s">
        <v>51</v>
      </c>
      <c r="B65" s="30" t="s">
        <v>136</v>
      </c>
      <c r="C65" s="31">
        <v>142247.70000000001</v>
      </c>
      <c r="D65" s="35">
        <v>137770.88936</v>
      </c>
      <c r="E65" s="35">
        <v>135998.65794</v>
      </c>
      <c r="F65" s="32">
        <f t="shared" si="1"/>
        <v>95.606929278997114</v>
      </c>
      <c r="G65" s="7"/>
      <c r="I65" s="44"/>
    </row>
    <row r="66" spans="1:9" ht="130.5" customHeight="1">
      <c r="A66" s="29" t="s">
        <v>52</v>
      </c>
      <c r="B66" s="30" t="s">
        <v>137</v>
      </c>
      <c r="C66" s="31">
        <v>2115520.7000000002</v>
      </c>
      <c r="D66" s="35">
        <v>2489196.1793800001</v>
      </c>
      <c r="E66" s="35">
        <v>2479745.48214</v>
      </c>
      <c r="F66" s="32">
        <f t="shared" si="1"/>
        <v>117.21679122024189</v>
      </c>
      <c r="G66" s="7" t="s">
        <v>183</v>
      </c>
      <c r="I66" s="44"/>
    </row>
    <row r="67" spans="1:9" ht="14.25" customHeight="1">
      <c r="A67" s="29" t="s">
        <v>53</v>
      </c>
      <c r="B67" s="30" t="s">
        <v>138</v>
      </c>
      <c r="C67" s="31">
        <v>14895397</v>
      </c>
      <c r="D67" s="35">
        <v>15051388.98237</v>
      </c>
      <c r="E67" s="35">
        <v>14871580.25128</v>
      </c>
      <c r="F67" s="32">
        <f t="shared" si="1"/>
        <v>99.84010665361923</v>
      </c>
      <c r="G67" s="7"/>
      <c r="I67" s="44"/>
    </row>
    <row r="68" spans="1:9" ht="169.5" customHeight="1">
      <c r="A68" s="29" t="s">
        <v>54</v>
      </c>
      <c r="B68" s="30" t="s">
        <v>139</v>
      </c>
      <c r="C68" s="31">
        <v>1502100.2</v>
      </c>
      <c r="D68" s="35">
        <v>1528402.2719699999</v>
      </c>
      <c r="E68" s="35">
        <v>1327592.73398</v>
      </c>
      <c r="F68" s="32">
        <f t="shared" si="1"/>
        <v>88.382435071907992</v>
      </c>
      <c r="G68" s="41" t="s">
        <v>199</v>
      </c>
      <c r="I68" s="44"/>
    </row>
    <row r="69" spans="1:9" ht="129" customHeight="1">
      <c r="A69" s="33" t="s">
        <v>55</v>
      </c>
      <c r="B69" s="30" t="s">
        <v>140</v>
      </c>
      <c r="C69" s="40">
        <v>353945.2</v>
      </c>
      <c r="D69" s="35">
        <v>520330.91515999998</v>
      </c>
      <c r="E69" s="35">
        <v>506236.81615000003</v>
      </c>
      <c r="F69" s="32">
        <f t="shared" si="1"/>
        <v>143.02689121084282</v>
      </c>
      <c r="G69" s="7" t="s">
        <v>183</v>
      </c>
      <c r="I69" s="44"/>
    </row>
    <row r="70" spans="1:9" s="4" customFormat="1">
      <c r="A70" s="25" t="s">
        <v>56</v>
      </c>
      <c r="B70" s="26" t="s">
        <v>141</v>
      </c>
      <c r="C70" s="27">
        <f>C71+C72+C73+C74</f>
        <v>852683.5</v>
      </c>
      <c r="D70" s="27">
        <f t="shared" ref="D70:E70" si="10">D71+D72+D73+D74</f>
        <v>1865734.4624100002</v>
      </c>
      <c r="E70" s="27">
        <f t="shared" si="10"/>
        <v>1675581.4952499999</v>
      </c>
      <c r="F70" s="28">
        <f t="shared" si="1"/>
        <v>196.50685104731124</v>
      </c>
      <c r="G70" s="7"/>
    </row>
    <row r="71" spans="1:9" ht="43.5" customHeight="1">
      <c r="A71" s="29" t="s">
        <v>57</v>
      </c>
      <c r="B71" s="30" t="s">
        <v>142</v>
      </c>
      <c r="C71" s="31">
        <v>582166.80000000005</v>
      </c>
      <c r="D71" s="35">
        <v>1070126.5</v>
      </c>
      <c r="E71" s="35">
        <v>976017.23844999995</v>
      </c>
      <c r="F71" s="32">
        <f t="shared" si="1"/>
        <v>167.6525075717131</v>
      </c>
      <c r="G71" s="50" t="s">
        <v>207</v>
      </c>
    </row>
    <row r="72" spans="1:9" ht="54.75" customHeight="1">
      <c r="A72" s="29" t="s">
        <v>58</v>
      </c>
      <c r="B72" s="30" t="s">
        <v>143</v>
      </c>
      <c r="C72" s="31">
        <v>16496.900000000001</v>
      </c>
      <c r="D72" s="35">
        <v>161604.79999999999</v>
      </c>
      <c r="E72" s="35">
        <v>86201.661949999994</v>
      </c>
      <c r="F72" s="32">
        <f t="shared" si="1"/>
        <v>522.53248761888597</v>
      </c>
      <c r="G72" s="52"/>
    </row>
    <row r="73" spans="1:9" ht="45" customHeight="1">
      <c r="A73" s="29" t="s">
        <v>59</v>
      </c>
      <c r="B73" s="30" t="s">
        <v>144</v>
      </c>
      <c r="C73" s="31">
        <v>221158.1</v>
      </c>
      <c r="D73" s="35">
        <v>566105.27205999999</v>
      </c>
      <c r="E73" s="35">
        <v>546100.30824000004</v>
      </c>
      <c r="F73" s="32">
        <f t="shared" si="1"/>
        <v>246.92756369312269</v>
      </c>
      <c r="G73" s="52"/>
    </row>
    <row r="74" spans="1:9" ht="120.75" customHeight="1">
      <c r="A74" s="29" t="s">
        <v>60</v>
      </c>
      <c r="B74" s="30" t="s">
        <v>145</v>
      </c>
      <c r="C74" s="31">
        <v>32861.699999999997</v>
      </c>
      <c r="D74" s="35">
        <v>67897.890350000001</v>
      </c>
      <c r="E74" s="35">
        <v>67262.286609999996</v>
      </c>
      <c r="F74" s="32">
        <f t="shared" si="1"/>
        <v>204.68291844305071</v>
      </c>
      <c r="G74" s="51"/>
    </row>
    <row r="75" spans="1:9" s="4" customFormat="1">
      <c r="A75" s="25" t="s">
        <v>61</v>
      </c>
      <c r="B75" s="26" t="s">
        <v>146</v>
      </c>
      <c r="C75" s="27">
        <f>C76+C77+C78</f>
        <v>127295.9</v>
      </c>
      <c r="D75" s="27">
        <f t="shared" ref="D75:E75" si="11">D76+D77+D78</f>
        <v>293908.027</v>
      </c>
      <c r="E75" s="27">
        <f t="shared" si="11"/>
        <v>281499.10128</v>
      </c>
      <c r="F75" s="28">
        <f t="shared" ref="F75:F85" si="12">E75*100/C75</f>
        <v>221.13760245223924</v>
      </c>
      <c r="G75" s="7"/>
    </row>
    <row r="76" spans="1:9" ht="45.75" customHeight="1">
      <c r="A76" s="29" t="s">
        <v>62</v>
      </c>
      <c r="B76" s="30" t="s">
        <v>147</v>
      </c>
      <c r="C76" s="31">
        <v>34111.5</v>
      </c>
      <c r="D76" s="35">
        <v>130663.81</v>
      </c>
      <c r="E76" s="35">
        <v>121943.55899999999</v>
      </c>
      <c r="F76" s="32">
        <f t="shared" si="12"/>
        <v>357.48518534804975</v>
      </c>
      <c r="G76" s="50" t="s">
        <v>187</v>
      </c>
    </row>
    <row r="77" spans="1:9" ht="44.25" customHeight="1">
      <c r="A77" s="29" t="s">
        <v>63</v>
      </c>
      <c r="B77" s="30" t="s">
        <v>148</v>
      </c>
      <c r="C77" s="31">
        <v>80571.899999999994</v>
      </c>
      <c r="D77" s="35">
        <v>149006.527</v>
      </c>
      <c r="E77" s="35">
        <v>146126.277</v>
      </c>
      <c r="F77" s="32">
        <f t="shared" si="12"/>
        <v>181.36133937514197</v>
      </c>
      <c r="G77" s="52"/>
    </row>
    <row r="78" spans="1:9" ht="78" customHeight="1">
      <c r="A78" s="29" t="s">
        <v>64</v>
      </c>
      <c r="B78" s="30" t="s">
        <v>149</v>
      </c>
      <c r="C78" s="31">
        <v>12612.5</v>
      </c>
      <c r="D78" s="35">
        <v>14237.69</v>
      </c>
      <c r="E78" s="35">
        <v>13429.26528</v>
      </c>
      <c r="F78" s="32">
        <f t="shared" si="12"/>
        <v>106.4758396828543</v>
      </c>
      <c r="G78" s="51"/>
    </row>
    <row r="79" spans="1:9" s="4" customFormat="1" ht="33" customHeight="1">
      <c r="A79" s="25" t="s">
        <v>65</v>
      </c>
      <c r="B79" s="26" t="s">
        <v>150</v>
      </c>
      <c r="C79" s="27">
        <f>C80</f>
        <v>2157077</v>
      </c>
      <c r="D79" s="27">
        <f t="shared" ref="D79:E79" si="13">D80</f>
        <v>2168310.7999999998</v>
      </c>
      <c r="E79" s="27">
        <f t="shared" si="13"/>
        <v>2157939.4611</v>
      </c>
      <c r="F79" s="28">
        <f t="shared" si="12"/>
        <v>100.03998286106615</v>
      </c>
      <c r="G79" s="7"/>
    </row>
    <row r="80" spans="1:9" ht="24.75" customHeight="1">
      <c r="A80" s="29" t="s">
        <v>66</v>
      </c>
      <c r="B80" s="30" t="s">
        <v>151</v>
      </c>
      <c r="C80" s="31">
        <v>2157077</v>
      </c>
      <c r="D80" s="35">
        <v>2168310.7999999998</v>
      </c>
      <c r="E80" s="35">
        <v>2157939.4611</v>
      </c>
      <c r="F80" s="32">
        <f t="shared" si="12"/>
        <v>100.03998286106615</v>
      </c>
      <c r="G80" s="7"/>
    </row>
    <row r="81" spans="1:7" s="4" customFormat="1" ht="51">
      <c r="A81" s="25" t="s">
        <v>67</v>
      </c>
      <c r="B81" s="26" t="s">
        <v>152</v>
      </c>
      <c r="C81" s="27">
        <f>C82+C83+C84</f>
        <v>3449504</v>
      </c>
      <c r="D81" s="27">
        <f t="shared" ref="D81:E81" si="14">D82+D83+D84</f>
        <v>5540292.5362999998</v>
      </c>
      <c r="E81" s="27">
        <f t="shared" si="14"/>
        <v>5452274.2926399997</v>
      </c>
      <c r="F81" s="28">
        <f t="shared" si="12"/>
        <v>158.05965995806932</v>
      </c>
      <c r="G81" s="7"/>
    </row>
    <row r="82" spans="1:7" ht="51">
      <c r="A82" s="29" t="s">
        <v>68</v>
      </c>
      <c r="B82" s="30" t="s">
        <v>153</v>
      </c>
      <c r="C82" s="31">
        <v>3259678</v>
      </c>
      <c r="D82" s="35">
        <v>3259678</v>
      </c>
      <c r="E82" s="35">
        <v>3245438.1069999998</v>
      </c>
      <c r="F82" s="32">
        <f t="shared" si="12"/>
        <v>99.563150317301279</v>
      </c>
      <c r="G82" s="7"/>
    </row>
    <row r="83" spans="1:7" ht="55.5" customHeight="1">
      <c r="A83" s="29" t="s">
        <v>69</v>
      </c>
      <c r="B83" s="30" t="s">
        <v>154</v>
      </c>
      <c r="C83" s="31">
        <v>97900</v>
      </c>
      <c r="D83" s="35">
        <v>2197688.5</v>
      </c>
      <c r="E83" s="35">
        <v>2128417.51682</v>
      </c>
      <c r="F83" s="32">
        <f t="shared" si="12"/>
        <v>2174.0730508886622</v>
      </c>
      <c r="G83" s="7" t="s">
        <v>175</v>
      </c>
    </row>
    <row r="84" spans="1:7" ht="41.25" customHeight="1">
      <c r="A84" s="29" t="s">
        <v>70</v>
      </c>
      <c r="B84" s="30" t="s">
        <v>155</v>
      </c>
      <c r="C84" s="31">
        <v>91926</v>
      </c>
      <c r="D84" s="35">
        <v>82926.036300000007</v>
      </c>
      <c r="E84" s="35">
        <v>78418.668820000006</v>
      </c>
      <c r="F84" s="32">
        <f t="shared" si="12"/>
        <v>85.306299436503281</v>
      </c>
      <c r="G84" s="7" t="s">
        <v>176</v>
      </c>
    </row>
    <row r="85" spans="1:7" s="4" customFormat="1">
      <c r="A85" s="45" t="s">
        <v>73</v>
      </c>
      <c r="B85" s="46"/>
      <c r="C85" s="27">
        <f>C10+C19+C21+C26+C37+C42+C45+C53+C56+C64+C70+C75+C79+C81</f>
        <v>71920870.400000006</v>
      </c>
      <c r="D85" s="27">
        <f t="shared" ref="D85:E85" si="15">D10+D19+D21+D26+D37+D42+D45+D53+D56+D64+D70+D75+D79+D81</f>
        <v>86678617.121150002</v>
      </c>
      <c r="E85" s="27">
        <f t="shared" si="15"/>
        <v>82948883.018509999</v>
      </c>
      <c r="F85" s="28">
        <f t="shared" si="12"/>
        <v>115.33353608928236</v>
      </c>
      <c r="G85" s="5"/>
    </row>
    <row r="86" spans="1:7">
      <c r="A86" s="12"/>
      <c r="B86" s="12"/>
      <c r="C86" s="12"/>
      <c r="D86" s="13"/>
      <c r="E86" s="13"/>
      <c r="F86" s="13"/>
      <c r="G86" s="13"/>
    </row>
    <row r="87" spans="1:7" ht="17.25" customHeight="1">
      <c r="A87" s="42" t="s">
        <v>156</v>
      </c>
      <c r="B87" s="42"/>
      <c r="C87" s="42"/>
      <c r="D87" s="13"/>
      <c r="E87" s="13"/>
      <c r="F87" s="13"/>
      <c r="G87" s="13"/>
    </row>
  </sheetData>
  <mergeCells count="13">
    <mergeCell ref="A87:C87"/>
    <mergeCell ref="I64:I69"/>
    <mergeCell ref="A85:B85"/>
    <mergeCell ref="A4:G4"/>
    <mergeCell ref="A3:G3"/>
    <mergeCell ref="H21:H25"/>
    <mergeCell ref="G54:G55"/>
    <mergeCell ref="G71:G74"/>
    <mergeCell ref="G76:G78"/>
    <mergeCell ref="G57:G63"/>
    <mergeCell ref="G22:G23"/>
    <mergeCell ref="G46:G49"/>
    <mergeCell ref="G50:G52"/>
  </mergeCells>
  <pageMargins left="0.55118110236220474" right="0.39370078740157483" top="0.36" bottom="0.3" header="0.31496062992125984" footer="0.31496062992125984"/>
  <pageSetup paperSize="9" scale="84" fitToHeight="0" orientation="landscape" r:id="rId1"/>
  <rowBreaks count="7" manualBreakCount="7">
    <brk id="15" max="6" man="1"/>
    <brk id="25" max="6" man="1"/>
    <brk id="39" max="6" man="1"/>
    <brk id="44" max="6" man="1"/>
    <brk id="55" max="6" man="1"/>
    <brk id="66" max="6" man="1"/>
    <brk id="6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maksimova</dc:creator>
  <cp:lastModifiedBy>Kotova</cp:lastModifiedBy>
  <cp:lastPrinted>2020-06-01T11:46:26Z</cp:lastPrinted>
  <dcterms:created xsi:type="dcterms:W3CDTF">2014-03-05T05:54:12Z</dcterms:created>
  <dcterms:modified xsi:type="dcterms:W3CDTF">2020-06-01T12:07:00Z</dcterms:modified>
</cp:coreProperties>
</file>