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X:\Документы\Подразделения\Управление бюджетного развития и мониторнинга\_Общие_\0710 (проекты НПА)\2024\Конкурс бюджет для граждан\Заявки\Кизнерский район\"/>
    </mc:Choice>
  </mc:AlternateContent>
  <bookViews>
    <workbookView xWindow="0" yWindow="0" windowWidth="28800" windowHeight="11730"/>
  </bookViews>
  <sheets>
    <sheet name="Дашборд" sheetId="2" r:id="rId1"/>
    <sheet name="Обработка0" sheetId="3" r:id="rId2"/>
    <sheet name="Данные" sheetId="4" r:id="rId3"/>
    <sheet name="данные2" sheetId="5" r:id="rId4"/>
    <sheet name="обработка2" sheetId="6" r:id="rId5"/>
    <sheet name="обработка" sheetId="7" r:id="rId6"/>
    <sheet name="данные3" sheetId="8" r:id="rId7"/>
    <sheet name="обработка3" sheetId="9" r:id="rId8"/>
    <sheet name="данные4" sheetId="10" r:id="rId9"/>
    <sheet name="обработка4" sheetId="11" r:id="rId10"/>
    <sheet name="Лист3" sheetId="12" r:id="rId11"/>
  </sheets>
  <calcPr calcId="162913"/>
</workbook>
</file>

<file path=xl/calcChain.xml><?xml version="1.0" encoding="utf-8"?>
<calcChain xmlns="http://schemas.openxmlformats.org/spreadsheetml/2006/main">
  <c r="B1" i="11" l="1"/>
  <c r="B2" i="11" s="1"/>
  <c r="D14" i="5"/>
  <c r="C14" i="5"/>
  <c r="B14" i="5"/>
  <c r="B1" i="3"/>
  <c r="B1" i="9"/>
  <c r="B1" i="6"/>
  <c r="B3" i="6" s="1"/>
  <c r="B1" i="7"/>
  <c r="B4" i="7" s="1"/>
  <c r="D18" i="5"/>
  <c r="C18" i="5"/>
  <c r="B18" i="5"/>
  <c r="B3" i="11" l="1"/>
  <c r="C51" i="2" s="1"/>
  <c r="B16" i="3"/>
  <c r="D19" i="2" s="1"/>
  <c r="B15" i="3"/>
  <c r="J19" i="2" s="1"/>
  <c r="C49" i="2"/>
  <c r="B4" i="11"/>
  <c r="I49" i="2" s="1"/>
  <c r="B5" i="11"/>
  <c r="I51" i="2" s="1"/>
  <c r="B3" i="3"/>
  <c r="B6" i="3"/>
  <c r="B8" i="3"/>
  <c r="B14" i="9"/>
  <c r="I43" i="2" s="1"/>
  <c r="B3" i="9"/>
  <c r="C39" i="2" s="1"/>
  <c r="B13" i="3"/>
  <c r="B6" i="9"/>
  <c r="C43" i="2" s="1"/>
  <c r="B8" i="9"/>
  <c r="I37" i="2" s="1"/>
  <c r="B9" i="9"/>
  <c r="I39" i="2" s="1"/>
  <c r="B10" i="9"/>
  <c r="I41" i="2" s="1"/>
  <c r="B11" i="9"/>
  <c r="B12" i="9"/>
  <c r="B2" i="9"/>
  <c r="B13" i="9"/>
  <c r="B4" i="9"/>
  <c r="C41" i="2" s="1"/>
  <c r="B5" i="9"/>
  <c r="B7" i="9"/>
  <c r="B2" i="6"/>
  <c r="B2" i="7"/>
  <c r="B3" i="7"/>
  <c r="B4" i="6"/>
  <c r="B6" i="11" l="1"/>
  <c r="E47" i="2" s="1"/>
  <c r="B15" i="9"/>
  <c r="E35" i="2" s="1"/>
  <c r="C37" i="2"/>
  <c r="Q2" i="4"/>
  <c r="Q3" i="4"/>
  <c r="Q4" i="4"/>
  <c r="M2" i="4"/>
  <c r="B10" i="3" s="1"/>
  <c r="M3" i="4"/>
  <c r="M4" i="4"/>
  <c r="E8" i="4"/>
  <c r="E7" i="4"/>
  <c r="E9" i="4"/>
  <c r="B14" i="3"/>
  <c r="J1" i="2" s="1"/>
  <c r="D1" i="2" l="1"/>
  <c r="B11" i="3"/>
  <c r="B2" i="3"/>
  <c r="B12" i="3"/>
  <c r="B9" i="3"/>
  <c r="B5" i="3"/>
  <c r="B4" i="3"/>
  <c r="B7" i="3"/>
</calcChain>
</file>

<file path=xl/sharedStrings.xml><?xml version="1.0" encoding="utf-8"?>
<sst xmlns="http://schemas.openxmlformats.org/spreadsheetml/2006/main" count="140" uniqueCount="72">
  <si>
    <t>Физ. культура и спорт</t>
  </si>
  <si>
    <t>Социальная политика</t>
  </si>
  <si>
    <t>Образование</t>
  </si>
  <si>
    <t>Культура. Кинематография</t>
  </si>
  <si>
    <t>Национальная экономика</t>
  </si>
  <si>
    <t>Общегосударственные вопросы</t>
  </si>
  <si>
    <t>Нац. безопасность и правоохранительная деятельность</t>
  </si>
  <si>
    <t>Нац. оборона</t>
  </si>
  <si>
    <t>Жилищно-коммунальное хозяйство</t>
  </si>
  <si>
    <t>ИТОГО:</t>
  </si>
  <si>
    <t>Столбец1</t>
  </si>
  <si>
    <t>Налоговое доходы</t>
  </si>
  <si>
    <t>Неналоговые доходы</t>
  </si>
  <si>
    <t>Безвозмездные поступления</t>
  </si>
  <si>
    <t>Налоговые доходы</t>
  </si>
  <si>
    <t>ИТОГО (расходы):</t>
  </si>
  <si>
    <t>ИТОГО (доходы):</t>
  </si>
  <si>
    <t>Социальная политика (тыс. руб)</t>
  </si>
  <si>
    <t>Образование (тыс. руб)</t>
  </si>
  <si>
    <t>Культура. Кинематография (тыс. руб)</t>
  </si>
  <si>
    <t>Национальная экономика (тыс. руб)</t>
  </si>
  <si>
    <t>Общегосударственные вопросы (тыс. руб)</t>
  </si>
  <si>
    <t>Физ. культура и спорт (тыс. руб)</t>
  </si>
  <si>
    <t>Нац. безопасность и правоохранительная деятельность (тыс. руб)</t>
  </si>
  <si>
    <t>Нац. оборона (тыс. руб)</t>
  </si>
  <si>
    <t>Здравоохранение (тыс. руб)</t>
  </si>
  <si>
    <t>Жилищно-коммунальное хозяйство (тыс. руб)</t>
  </si>
  <si>
    <t>Налоговые доходы (тыс. руб)</t>
  </si>
  <si>
    <t>Неналоговые доходы (тыс. руб)</t>
  </si>
  <si>
    <t>Безвозмездные поступления (тыс. руб)</t>
  </si>
  <si>
    <t>13 МУНИЦИПАЛЬНЫХ ПРОГРАММ   ~</t>
  </si>
  <si>
    <t>РАСХОДЫ ~</t>
  </si>
  <si>
    <t>Дефицит бюджета:</t>
  </si>
  <si>
    <t>ДЕФИЦИТ БЮДЖЕТА        ~</t>
  </si>
  <si>
    <t>тыс. руб</t>
  </si>
  <si>
    <t>ДОХОДЫ    ~</t>
  </si>
  <si>
    <t>2024 г.</t>
  </si>
  <si>
    <t>2025 г.</t>
  </si>
  <si>
    <t>2026 г.</t>
  </si>
  <si>
    <t xml:space="preserve">обслуживание муниципального долга </t>
  </si>
  <si>
    <t>условно утвержденные расходы</t>
  </si>
  <si>
    <t>облсуживание муниципального долга (тыс. руб)</t>
  </si>
  <si>
    <t xml:space="preserve">Условно-утвержденные расходы </t>
  </si>
  <si>
    <t xml:space="preserve">2024 г. </t>
  </si>
  <si>
    <t>Муниципальная программа
"Развитие образования и воспитания"</t>
  </si>
  <si>
    <t>,</t>
  </si>
  <si>
    <t>Муниципальная программа "Развитие культуры"</t>
  </si>
  <si>
    <t>Муниципальная программа "Создание условий для устойчивого экономического развития"</t>
  </si>
  <si>
    <t>Муниципальная программа "Безопасность"</t>
  </si>
  <si>
    <t>Муниципальная программа "Содержание и развитие муниципального хозяйства"</t>
  </si>
  <si>
    <t>Муниципальная программа "Муниципальное управление"</t>
  </si>
  <si>
    <t>Муниципальная программа "Управление муниципальными финансами"</t>
  </si>
  <si>
    <t>Муниципальная программа "Управление муниципальным имуществом и земельными ресурсами"</t>
  </si>
  <si>
    <t>Муниципальная программа
"Комплексные меры противодействия немедицинскому потреблению наркотических средств и их незаконному обороту"</t>
  </si>
  <si>
    <t>Муниципальная программа "Реализация молодежной политики"</t>
  </si>
  <si>
    <t>Муниципальная программа "Социальная поддержка населения"</t>
  </si>
  <si>
    <t>Муниципальная программа "Охрана здоровья и формирования здорового образа жизни населения"</t>
  </si>
  <si>
    <t>Муниципальная программа "Стимулирование улучшения жилищных условий"</t>
  </si>
  <si>
    <t>Муниципальная программа "Охрана здоровья и формирование здорового образа жизни населения"</t>
  </si>
  <si>
    <t xml:space="preserve">Муниципальная программа "Содержание и развитие муниципального хозяйства" </t>
  </si>
  <si>
    <t>НАЦИОНАЛЬНЫЕ ПРОЕКТЫ</t>
  </si>
  <si>
    <t>КУЛЬТУРА</t>
  </si>
  <si>
    <t>ОБРАЗОВАНИЕ</t>
  </si>
  <si>
    <t>ЖИЛЬЕ И ГОРОДСКАЯ СРЕДА</t>
  </si>
  <si>
    <t>ДЕМОГРАФИЯ</t>
  </si>
  <si>
    <t>Национальный проект "Культура"</t>
  </si>
  <si>
    <t>Национальный проект "Образование"</t>
  </si>
  <si>
    <t>Национальный проект "Жилье и городская среда"</t>
  </si>
  <si>
    <t>Национальный проект "Демография"</t>
  </si>
  <si>
    <t xml:space="preserve">РАСХОДЫ БЮДЖЕТА НА 1 ЖИТЕЛЯ  </t>
  </si>
  <si>
    <t>Расходы бюджета на 1 жителя</t>
  </si>
  <si>
    <t>тыс.руб./чел.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</si>
</sst>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* #,##0\ &quot;₽&quot;_-;\-* #,##0\ &quot;₽&quot;_-;_-* &quot;-&quot;\ &quot;₽&quot;_-;_-@_-"/>
    <numFmt numFmtId="164" formatCode="#,##0\ _₽"/>
  </numFmts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0"/>
      <name val="Cambria"/>
      <family val="1"/>
      <charset val="204"/>
      <scheme val="major"/>
    </font>
    <font>
      <sz val="8"/>
      <color rgb="FF3C464F"/>
      <name val="PTSansRegular"/>
    </font>
    <font>
      <i/>
      <sz val="16"/>
      <color theme="0"/>
      <name val="Cambria"/>
      <family val="1"/>
      <charset val="204"/>
      <scheme val="major"/>
    </font>
    <font>
      <b/>
      <sz val="14"/>
      <color theme="0"/>
      <name val="Cambria"/>
      <family val="1"/>
      <charset val="204"/>
      <scheme val="major"/>
    </font>
    <font>
      <b/>
      <sz val="11"/>
      <color theme="0"/>
      <name val="Cambria"/>
      <family val="1"/>
      <charset val="204"/>
      <scheme val="major"/>
    </font>
    <font>
      <i/>
      <sz val="18"/>
      <color theme="0"/>
      <name val="Cambria"/>
      <family val="1"/>
      <charset val="204"/>
      <scheme val="major"/>
    </font>
    <font>
      <b/>
      <i/>
      <sz val="18"/>
      <color theme="0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4" fontId="0" fillId="0" borderId="0" xfId="0" applyNumberForma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0" fillId="0" borderId="0" xfId="0" applyFill="1"/>
    <xf numFmtId="4" fontId="4" fillId="0" borderId="0" xfId="0" applyNumberFormat="1" applyFont="1"/>
    <xf numFmtId="0" fontId="0" fillId="0" borderId="0" xfId="0" applyAlignment="1">
      <alignment vertical="center"/>
    </xf>
    <xf numFmtId="0" fontId="0" fillId="2" borderId="0" xfId="0" applyFill="1"/>
    <xf numFmtId="0" fontId="3" fillId="0" borderId="0" xfId="0" applyFont="1" applyAlignment="1">
      <alignment horizontal="center"/>
    </xf>
    <xf numFmtId="42" fontId="6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42" fontId="7" fillId="0" borderId="0" xfId="0" applyNumberFormat="1" applyFont="1" applyAlignment="1">
      <alignment horizontal="left" vertical="center"/>
    </xf>
    <xf numFmtId="0" fontId="2" fillId="0" borderId="0" xfId="0" applyFont="1"/>
    <xf numFmtId="42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 wrapText="1"/>
    </xf>
    <xf numFmtId="164" fontId="3" fillId="0" borderId="0" xfId="0" applyNumberFormat="1" applyFont="1" applyAlignment="1"/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3" fontId="9" fillId="0" borderId="0" xfId="0" applyNumberFormat="1" applyFont="1" applyAlignment="1">
      <alignment horizontal="left" vertical="center"/>
    </xf>
    <xf numFmtId="0" fontId="0" fillId="3" borderId="0" xfId="0" applyFill="1" applyAlignment="1">
      <alignment wrapText="1"/>
    </xf>
    <xf numFmtId="2" fontId="0" fillId="0" borderId="0" xfId="0" applyNumberFormat="1"/>
    <xf numFmtId="0" fontId="0" fillId="0" borderId="0" xfId="0" applyBorder="1"/>
    <xf numFmtId="4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left" vertical="center"/>
    </xf>
    <xf numFmtId="0" fontId="0" fillId="0" borderId="2" xfId="0" applyBorder="1"/>
    <xf numFmtId="0" fontId="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2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>
              <a:solidFill>
                <a:schemeClr val="bg1"/>
              </a:solidFill>
            </a:defRPr>
          </a:pPr>
          <a:endParaRPr lang="ru-RU"/>
        </a:p>
      </c:txPr>
    </c:title>
    <c:autoTitleDeleted val="0"/>
    <c:view3D>
      <c:rotX val="7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1897846151028156"/>
          <c:w val="0.60456730769230749"/>
          <c:h val="0.85333599288461071"/>
        </c:manualLayout>
      </c:layout>
      <c:pie3DChart>
        <c:varyColors val="1"/>
        <c:ser>
          <c:idx val="0"/>
          <c:order val="0"/>
          <c:tx>
            <c:strRef>
              <c:f>Обработка0!$B$1</c:f>
              <c:strCache>
                <c:ptCount val="1"/>
                <c:pt idx="0">
                  <c:v>2024 г.</c:v>
                </c:pt>
              </c:strCache>
            </c:strRef>
          </c:tx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Обработка0!$A$2:$A$9</c:f>
              <c:strCache>
                <c:ptCount val="8"/>
                <c:pt idx="0">
                  <c:v>Образование</c:v>
                </c:pt>
                <c:pt idx="1">
                  <c:v>Социальная политика</c:v>
                </c:pt>
                <c:pt idx="2">
                  <c:v>Культура. Кинематография</c:v>
                </c:pt>
                <c:pt idx="3">
                  <c:v>Физ. культура и спорт</c:v>
                </c:pt>
                <c:pt idx="4">
                  <c:v>Национальная экономика</c:v>
                </c:pt>
                <c:pt idx="5">
                  <c:v>Нац. безопасность и правоохранительная деятельность</c:v>
                </c:pt>
                <c:pt idx="6">
                  <c:v>Общегосударственные вопросы</c:v>
                </c:pt>
                <c:pt idx="7">
                  <c:v>Жилищно-коммунальное хозяйство</c:v>
                </c:pt>
              </c:strCache>
            </c:strRef>
          </c:cat>
          <c:val>
            <c:numRef>
              <c:f>Обработка0!$B$2:$B$9</c:f>
              <c:numCache>
                <c:formatCode>General</c:formatCode>
                <c:ptCount val="8"/>
                <c:pt idx="0">
                  <c:v>580411.80000000005</c:v>
                </c:pt>
                <c:pt idx="1">
                  <c:v>6458.7</c:v>
                </c:pt>
                <c:pt idx="2">
                  <c:v>71742.399999999994</c:v>
                </c:pt>
                <c:pt idx="3">
                  <c:v>5830</c:v>
                </c:pt>
                <c:pt idx="4">
                  <c:v>100806.9</c:v>
                </c:pt>
                <c:pt idx="5">
                  <c:v>1280</c:v>
                </c:pt>
                <c:pt idx="6">
                  <c:v>141517.20000000001</c:v>
                </c:pt>
                <c:pt idx="7">
                  <c:v>5571.4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6F-4F03-89F8-17D0DEB8CB7B}"/>
            </c:ext>
          </c:extLst>
        </c:ser>
        <c:ser>
          <c:idx val="1"/>
          <c:order val="1"/>
          <c:tx>
            <c:strRef>
              <c:f>Обработка0!$A$11:$B$11</c:f>
              <c:strCache>
                <c:ptCount val="1"/>
                <c:pt idx="0">
                  <c:v>Налоговые доходы 281477,3</c:v>
                </c:pt>
              </c:strCache>
            </c:strRef>
          </c:tx>
          <c:explosion val="25"/>
          <c:val>
            <c:numRef>
              <c:f>Обработка0!$B$10</c:f>
              <c:numCache>
                <c:formatCode>General</c:formatCode>
                <c:ptCount val="1"/>
                <c:pt idx="0">
                  <c:v>915027.4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6F-4F03-89F8-17D0DEB8CB7B}"/>
            </c:ext>
          </c:extLst>
        </c:ser>
        <c:ser>
          <c:idx val="2"/>
          <c:order val="2"/>
          <c:tx>
            <c:strRef>
              <c:f>Обработка0!$A$11:$B$11</c:f>
              <c:strCache>
                <c:ptCount val="1"/>
                <c:pt idx="0">
                  <c:v>Налоговые доходы 281477,3</c:v>
                </c:pt>
              </c:strCache>
            </c:strRef>
          </c:tx>
          <c:explosion val="25"/>
          <c:val>
            <c:numRef>
              <c:f>Обработка0!$B$10</c:f>
              <c:numCache>
                <c:formatCode>General</c:formatCode>
                <c:ptCount val="1"/>
                <c:pt idx="0">
                  <c:v>915027.4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6F-4F03-89F8-17D0DEB8CB7B}"/>
            </c:ext>
          </c:extLst>
        </c:ser>
        <c:ser>
          <c:idx val="3"/>
          <c:order val="3"/>
          <c:tx>
            <c:strRef>
              <c:f>Обработка0!$B$10</c:f>
              <c:strCache>
                <c:ptCount val="1"/>
                <c:pt idx="0">
                  <c:v>915027,4</c:v>
                </c:pt>
              </c:strCache>
            </c:strRef>
          </c:tx>
          <c:explosion val="25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4F6F-4F03-89F8-17D0DEB8CB7B}"/>
            </c:ext>
          </c:extLst>
        </c:ser>
        <c:ser>
          <c:idx val="4"/>
          <c:order val="4"/>
          <c:tx>
            <c:strRef>
              <c:f>Обработка0!$A$11:$B$11</c:f>
              <c:strCache>
                <c:ptCount val="1"/>
                <c:pt idx="0">
                  <c:v>Налоговые доходы 281477,3</c:v>
                </c:pt>
              </c:strCache>
            </c:strRef>
          </c:tx>
          <c:explosion val="25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4F6F-4F03-89F8-17D0DEB8C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ayout>
        <c:manualLayout>
          <c:xMode val="edge"/>
          <c:yMode val="edge"/>
          <c:x val="0.55221939169368561"/>
          <c:y val="7.7899034550506256E-3"/>
          <c:w val="0.43188502039654847"/>
          <c:h val="0.9922101816480855"/>
        </c:manualLayout>
      </c:layout>
      <c:overlay val="0"/>
      <c:txPr>
        <a:bodyPr/>
        <a:lstStyle/>
        <a:p>
          <a:pPr rtl="0">
            <a:defRPr sz="1050" b="1">
              <a:solidFill>
                <a:schemeClr val="bg1"/>
              </a:solidFill>
            </a:defRPr>
          </a:pPr>
          <a:endParaRPr lang="ru-RU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>
              <a:solidFill>
                <a:schemeClr val="bg1"/>
              </a:solidFill>
            </a:defRPr>
          </a:pPr>
          <a:endParaRPr lang="ru-RU"/>
        </a:p>
      </c:txPr>
    </c:title>
    <c:autoTitleDeleted val="0"/>
    <c:view3D>
      <c:rotX val="7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500256605810536E-2"/>
          <c:y val="0.22056973928397128"/>
          <c:w val="0.53833588576031755"/>
          <c:h val="0.68114650394322507"/>
        </c:manualLayout>
      </c:layout>
      <c:pie3DChart>
        <c:varyColors val="1"/>
        <c:ser>
          <c:idx val="0"/>
          <c:order val="0"/>
          <c:tx>
            <c:strRef>
              <c:f>Обработка0!$B$1</c:f>
              <c:strCache>
                <c:ptCount val="1"/>
                <c:pt idx="0">
                  <c:v>2024 г.</c:v>
                </c:pt>
              </c:strCache>
            </c:strRef>
          </c:tx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Обработка0!$A$11:$A$13</c:f>
              <c:strCache>
                <c:ptCount val="3"/>
                <c:pt idx="0">
                  <c:v>Налоговые доходы</c:v>
                </c:pt>
                <c:pt idx="1">
                  <c:v>Неналоговые доходы</c:v>
                </c:pt>
                <c:pt idx="2">
                  <c:v>Безвозмездные поступления</c:v>
                </c:pt>
              </c:strCache>
            </c:strRef>
          </c:cat>
          <c:val>
            <c:numRef>
              <c:f>Обработка0!$B$11:$B$13</c:f>
              <c:numCache>
                <c:formatCode>General</c:formatCode>
                <c:ptCount val="3"/>
                <c:pt idx="0">
                  <c:v>281477.3</c:v>
                </c:pt>
                <c:pt idx="1">
                  <c:v>13606.9</c:v>
                </c:pt>
                <c:pt idx="2">
                  <c:v>619943.19999999995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1A-451E-B8DF-CAA99A2695C0}"/>
            </c:ext>
          </c:extLst>
        </c:ser>
        <c:ser>
          <c:idx val="1"/>
          <c:order val="1"/>
          <c:tx>
            <c:strRef>
              <c:f>Обработка0!$A$15:$B$15</c:f>
              <c:strCache>
                <c:ptCount val="1"/>
                <c:pt idx="0">
                  <c:v>Дефицит бюджета: 0</c:v>
                </c:pt>
              </c:strCache>
            </c:strRef>
          </c:tx>
          <c:explosion val="25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7E1A-451E-B8DF-CAA99A269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ayout/>
      <c:overlay val="0"/>
      <c:txPr>
        <a:bodyPr/>
        <a:lstStyle/>
        <a:p>
          <a:pPr>
            <a:defRPr sz="1050" b="1">
              <a:solidFill>
                <a:schemeClr val="bg1"/>
              </a:solidFill>
            </a:defRPr>
          </a:pPr>
          <a:endParaRPr lang="ru-RU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>
              <a:solidFill>
                <a:schemeClr val="bg1"/>
              </a:solidFill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обработка!$B$1</c:f>
              <c:strCache>
                <c:ptCount val="1"/>
                <c:pt idx="0">
                  <c:v>Социальная политика (тыс. руб)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60000"/>
                    <a:lumOff val="40000"/>
                  </a:schemeClr>
                </a:gs>
                <a:gs pos="50000">
                  <a:schemeClr val="accent1">
                    <a:lumMod val="40000"/>
                    <a:lumOff val="60000"/>
                  </a:schemeClr>
                </a:gs>
                <a:gs pos="100000">
                  <a:schemeClr val="accent5">
                    <a:lumMod val="20000"/>
                    <a:lumOff val="80000"/>
                  </a:schemeClr>
                </a:gs>
              </a:gsLst>
              <a:lin ang="5400000" scaled="0"/>
            </a:gra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обработка!$A$2:$A$4</c:f>
              <c:strCache>
                <c:ptCount val="3"/>
                <c:pt idx="0">
                  <c:v>2024 г.</c:v>
                </c:pt>
                <c:pt idx="1">
                  <c:v>2025 г.</c:v>
                </c:pt>
                <c:pt idx="2">
                  <c:v>2026 г.</c:v>
                </c:pt>
              </c:strCache>
            </c:strRef>
          </c:cat>
          <c:val>
            <c:numRef>
              <c:f>обработка!$B$2:$B$4</c:f>
              <c:numCache>
                <c:formatCode>General</c:formatCode>
                <c:ptCount val="3"/>
                <c:pt idx="0">
                  <c:v>6458.7</c:v>
                </c:pt>
                <c:pt idx="1">
                  <c:v>4819.5</c:v>
                </c:pt>
                <c:pt idx="2">
                  <c:v>2622.6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FD-4EFE-AA51-14613896A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740288"/>
        <c:axId val="57742080"/>
      </c:barChart>
      <c:catAx>
        <c:axId val="57740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bg1"/>
                </a:solidFill>
              </a:defRPr>
            </a:pPr>
            <a:endParaRPr lang="ru-RU"/>
          </a:p>
        </c:txPr>
        <c:crossAx val="57742080"/>
        <c:crosses val="autoZero"/>
        <c:auto val="1"/>
        <c:lblAlgn val="ctr"/>
        <c:lblOffset val="100"/>
        <c:noMultiLvlLbl val="0"/>
      </c:catAx>
      <c:valAx>
        <c:axId val="57742080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 b="1">
                <a:solidFill>
                  <a:schemeClr val="bg1"/>
                </a:solidFill>
              </a:defRPr>
            </a:pPr>
            <a:endParaRPr lang="ru-RU"/>
          </a:p>
        </c:txPr>
        <c:crossAx val="57740288"/>
        <c:crosses val="autoZero"/>
        <c:crossBetween val="between"/>
      </c:valAx>
      <c:spPr>
        <a:noFill/>
        <a:ln>
          <a:solidFill>
            <a:schemeClr val="bg1"/>
          </a:solidFill>
        </a:ln>
      </c:spPr>
    </c:plotArea>
    <c:legend>
      <c:legendPos val="r"/>
      <c:overlay val="0"/>
      <c:txPr>
        <a:bodyPr/>
        <a:lstStyle/>
        <a:p>
          <a:pPr>
            <a:defRPr b="1">
              <a:solidFill>
                <a:schemeClr val="bg1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4106154325364118"/>
          <c:y val="2.7777922149170381E-2"/>
        </c:manualLayout>
      </c:layout>
      <c:overlay val="0"/>
      <c:spPr>
        <a:noFill/>
      </c:spPr>
      <c:txPr>
        <a:bodyPr/>
        <a:lstStyle/>
        <a:p>
          <a:pPr>
            <a:defRPr>
              <a:solidFill>
                <a:schemeClr val="bg1"/>
              </a:solidFill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обработка2!$B$1</c:f>
              <c:strCache>
                <c:ptCount val="1"/>
                <c:pt idx="0">
                  <c:v>Налоговые доходы (тыс. руб)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60000"/>
                    <a:lumOff val="40000"/>
                  </a:schemeClr>
                </a:gs>
                <a:gs pos="50000">
                  <a:schemeClr val="accent1">
                    <a:lumMod val="40000"/>
                    <a:lumOff val="60000"/>
                  </a:schemeClr>
                </a:gs>
                <a:gs pos="100000">
                  <a:schemeClr val="accent5">
                    <a:lumMod val="20000"/>
                    <a:lumOff val="80000"/>
                  </a:schemeClr>
                </a:gs>
              </a:gsLst>
              <a:lin ang="5400000" scaled="0"/>
            </a:gra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обработка2!$A$2:$A$4</c:f>
              <c:strCache>
                <c:ptCount val="3"/>
                <c:pt idx="0">
                  <c:v>2024 г.</c:v>
                </c:pt>
                <c:pt idx="1">
                  <c:v>2025 г.</c:v>
                </c:pt>
                <c:pt idx="2">
                  <c:v>2026 г.</c:v>
                </c:pt>
              </c:strCache>
            </c:strRef>
          </c:cat>
          <c:val>
            <c:numRef>
              <c:f>обработка2!$B$2:$B$4</c:f>
              <c:numCache>
                <c:formatCode>General</c:formatCode>
                <c:ptCount val="3"/>
                <c:pt idx="0">
                  <c:v>281477.3</c:v>
                </c:pt>
                <c:pt idx="1">
                  <c:v>286912.59999999998</c:v>
                </c:pt>
                <c:pt idx="2">
                  <c:v>299634.90000000002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A6-4537-B46E-0385BE849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774848"/>
        <c:axId val="57776384"/>
      </c:barChart>
      <c:catAx>
        <c:axId val="577748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bg1"/>
                </a:solidFill>
              </a:defRPr>
            </a:pPr>
            <a:endParaRPr lang="ru-RU"/>
          </a:p>
        </c:txPr>
        <c:crossAx val="57776384"/>
        <c:crosses val="autoZero"/>
        <c:auto val="1"/>
        <c:lblAlgn val="ctr"/>
        <c:lblOffset val="100"/>
        <c:noMultiLvlLbl val="0"/>
      </c:catAx>
      <c:valAx>
        <c:axId val="57776384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bg1"/>
                </a:solidFill>
              </a:defRPr>
            </a:pPr>
            <a:endParaRPr lang="ru-RU"/>
          </a:p>
        </c:txPr>
        <c:crossAx val="57774848"/>
        <c:crosses val="autoZero"/>
        <c:crossBetween val="between"/>
      </c:valAx>
      <c:spPr>
        <a:noFill/>
        <a:ln>
          <a:solidFill>
            <a:schemeClr val="bg1"/>
          </a:solidFill>
        </a:ln>
      </c:spPr>
    </c:plotArea>
    <c:legend>
      <c:legendPos val="r"/>
      <c:overlay val="0"/>
      <c:txPr>
        <a:bodyPr/>
        <a:lstStyle/>
        <a:p>
          <a:pPr>
            <a:defRPr b="1">
              <a:solidFill>
                <a:schemeClr val="bg1"/>
              </a:solidFill>
            </a:defRPr>
          </a:pPr>
          <a:endParaRPr lang="ru-RU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818368"/>
        <c:axId val="86258432"/>
      </c:barChart>
      <c:catAx>
        <c:axId val="85818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bg1"/>
                </a:solidFill>
              </a:defRPr>
            </a:pPr>
            <a:endParaRPr lang="ru-RU"/>
          </a:p>
        </c:txPr>
        <c:crossAx val="86258432"/>
        <c:crosses val="autoZero"/>
        <c:auto val="1"/>
        <c:lblAlgn val="ctr"/>
        <c:lblOffset val="100"/>
        <c:noMultiLvlLbl val="0"/>
      </c:catAx>
      <c:valAx>
        <c:axId val="8625843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 b="1">
                <a:solidFill>
                  <a:schemeClr val="bg1"/>
                </a:solidFill>
              </a:defRPr>
            </a:pPr>
            <a:endParaRPr lang="ru-RU"/>
          </a:p>
        </c:txPr>
        <c:crossAx val="85818368"/>
        <c:crosses val="autoZero"/>
        <c:crossBetween val="between"/>
      </c:valAx>
      <c:spPr>
        <a:noFill/>
        <a:ln>
          <a:solidFill>
            <a:schemeClr val="bg1"/>
          </a:solidFill>
        </a:ln>
      </c:spPr>
    </c:plotArea>
    <c:legend>
      <c:legendPos val="r"/>
      <c:overlay val="0"/>
      <c:txPr>
        <a:bodyPr/>
        <a:lstStyle/>
        <a:p>
          <a:pPr>
            <a:defRPr b="1">
              <a:solidFill>
                <a:schemeClr val="bg1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3" dropStyle="combo" dx="20" fmlaLink="Обработка0!$A$1" fmlaRange="Данные!$A$2:$A$4" sel="1" val="0"/>
</file>

<file path=xl/ctrlProps/ctrlProp2.xml><?xml version="1.0" encoding="utf-8"?>
<formControlPr xmlns="http://schemas.microsoft.com/office/spreadsheetml/2009/9/main" objectType="Drop" dropLines="12" dropStyle="combo" dx="20" fmlaLink="обработка!$A$1" fmlaRange="данные2!$A$2:$A$12" sel="1" val="0"/>
</file>

<file path=xl/ctrlProps/ctrlProp3.xml><?xml version="1.0" encoding="utf-8"?>
<formControlPr xmlns="http://schemas.microsoft.com/office/spreadsheetml/2009/9/main" objectType="Drop" dropLines="3" dropStyle="combo" dx="20" fmlaLink="обработка2!$A$1" fmlaRange="данные2!$A$15:$A$17" sel="1" val="0"/>
</file>

<file path=xl/ctrlProps/ctrlProp4.xml><?xml version="1.0" encoding="utf-8"?>
<formControlPr xmlns="http://schemas.microsoft.com/office/spreadsheetml/2009/9/main" objectType="Drop" dropLines="3" dropStyle="combo" dx="20" fmlaLink="обработка3!$A$1" fmlaRange="данные3!$A$2:$A$4" sel="1" val="0"/>
</file>

<file path=xl/ctrlProps/ctrlProp5.xml><?xml version="1.0" encoding="utf-8"?>
<formControlPr xmlns="http://schemas.microsoft.com/office/spreadsheetml/2009/9/main" objectType="Drop" dropLines="3" dropStyle="combo" dx="20" fmlaLink="обработка4!$A$1" fmlaRange="данные4!$A$2:$A$4" sel="2" val="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jpeg"/><Relationship Id="rId13" Type="http://schemas.openxmlformats.org/officeDocument/2006/relationships/chart" Target="../charts/chart5.xml"/><Relationship Id="rId3" Type="http://schemas.openxmlformats.org/officeDocument/2006/relationships/chart" Target="../charts/chart3.xml"/><Relationship Id="rId7" Type="http://schemas.openxmlformats.org/officeDocument/2006/relationships/image" Target="../media/image4.jpeg"/><Relationship Id="rId12" Type="http://schemas.openxmlformats.org/officeDocument/2006/relationships/image" Target="../media/image9.jpeg"/><Relationship Id="rId17" Type="http://schemas.openxmlformats.org/officeDocument/2006/relationships/image" Target="../media/image13.png"/><Relationship Id="rId2" Type="http://schemas.openxmlformats.org/officeDocument/2006/relationships/chart" Target="../charts/chart2.xml"/><Relationship Id="rId16" Type="http://schemas.openxmlformats.org/officeDocument/2006/relationships/image" Target="../media/image12.jpeg"/><Relationship Id="rId1" Type="http://schemas.openxmlformats.org/officeDocument/2006/relationships/chart" Target="../charts/chart1.xml"/><Relationship Id="rId6" Type="http://schemas.openxmlformats.org/officeDocument/2006/relationships/image" Target="../media/image3.jpeg"/><Relationship Id="rId11" Type="http://schemas.openxmlformats.org/officeDocument/2006/relationships/image" Target="../media/image8.jpeg"/><Relationship Id="rId5" Type="http://schemas.openxmlformats.org/officeDocument/2006/relationships/image" Target="../media/image2.png"/><Relationship Id="rId15" Type="http://schemas.openxmlformats.org/officeDocument/2006/relationships/image" Target="../media/image11.jpeg"/><Relationship Id="rId10" Type="http://schemas.openxmlformats.org/officeDocument/2006/relationships/image" Target="../media/image7.jpeg"/><Relationship Id="rId4" Type="http://schemas.openxmlformats.org/officeDocument/2006/relationships/chart" Target="../charts/chart4.xml"/><Relationship Id="rId9" Type="http://schemas.openxmlformats.org/officeDocument/2006/relationships/image" Target="../media/image6.jpeg"/><Relationship Id="rId14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</xdr:colOff>
      <xdr:row>1</xdr:row>
      <xdr:rowOff>106680</xdr:rowOff>
    </xdr:from>
    <xdr:to>
      <xdr:col>7</xdr:col>
      <xdr:colOff>91440</xdr:colOff>
      <xdr:row>16</xdr:row>
      <xdr:rowOff>68580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868680</xdr:colOff>
      <xdr:row>2</xdr:row>
      <xdr:rowOff>0</xdr:rowOff>
    </xdr:from>
    <xdr:to>
      <xdr:col>10</xdr:col>
      <xdr:colOff>1004570</xdr:colOff>
      <xdr:row>16</xdr:row>
      <xdr:rowOff>76200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252095</xdr:colOff>
      <xdr:row>26</xdr:row>
      <xdr:rowOff>196215</xdr:rowOff>
    </xdr:from>
    <xdr:to>
      <xdr:col>7</xdr:col>
      <xdr:colOff>89535</xdr:colOff>
      <xdr:row>31</xdr:row>
      <xdr:rowOff>675005</xdr:rowOff>
    </xdr:to>
    <xdr:graphicFrame macro="">
      <xdr:nvGraphicFramePr>
        <xdr:cNvPr id="8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925830</xdr:colOff>
      <xdr:row>26</xdr:row>
      <xdr:rowOff>160020</xdr:rowOff>
    </xdr:from>
    <xdr:to>
      <xdr:col>13</xdr:col>
      <xdr:colOff>7620</xdr:colOff>
      <xdr:row>31</xdr:row>
      <xdr:rowOff>594360</xdr:rowOff>
    </xdr:to>
    <xdr:graphicFrame macro="">
      <xdr:nvGraphicFramePr>
        <xdr:cNvPr id="1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9</xdr:col>
      <xdr:colOff>73025</xdr:colOff>
      <xdr:row>36</xdr:row>
      <xdr:rowOff>66675</xdr:rowOff>
    </xdr:from>
    <xdr:to>
      <xdr:col>10</xdr:col>
      <xdr:colOff>702733</xdr:colOff>
      <xdr:row>38</xdr:row>
      <xdr:rowOff>171450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17125" y="13125450"/>
          <a:ext cx="1887008" cy="1190625"/>
        </a:xfrm>
        <a:prstGeom prst="rect">
          <a:avLst/>
        </a:prstGeom>
      </xdr:spPr>
    </xdr:pic>
    <xdr:clientData/>
  </xdr:twoCellAnchor>
  <xdr:oneCellAnchor>
    <xdr:from>
      <xdr:col>1</xdr:col>
      <xdr:colOff>739140</xdr:colOff>
      <xdr:row>0</xdr:row>
      <xdr:rowOff>367647</xdr:rowOff>
    </xdr:from>
    <xdr:ext cx="11772900" cy="633571"/>
    <xdr:sp macro="" textlink="">
      <xdr:nvSpPr>
        <xdr:cNvPr id="2070" name="TextBox 2069"/>
        <xdr:cNvSpPr txBox="1"/>
      </xdr:nvSpPr>
      <xdr:spPr>
        <a:xfrm>
          <a:off x="958215" y="367647"/>
          <a:ext cx="11772900" cy="63357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ru-RU" sz="3600" b="1" i="1">
              <a:solidFill>
                <a:schemeClr val="bg1"/>
              </a:solidFill>
              <a:latin typeface="+mj-lt"/>
            </a:rPr>
            <a:t>Доступно о бюджете Кизнерского</a:t>
          </a:r>
          <a:r>
            <a:rPr lang="ru-RU" sz="3600" b="1" i="1" baseline="0">
              <a:solidFill>
                <a:schemeClr val="bg1"/>
              </a:solidFill>
              <a:latin typeface="+mj-lt"/>
            </a:rPr>
            <a:t> района</a:t>
          </a:r>
          <a:endParaRPr lang="ru-RU" sz="3600" b="1" i="1">
            <a:solidFill>
              <a:schemeClr val="bg1"/>
            </a:solidFill>
            <a:latin typeface="+mj-lt"/>
          </a:endParaRPr>
        </a:p>
      </xdr:txBody>
    </xdr:sp>
    <xdr:clientData/>
  </xdr:oneCellAnchor>
  <xdr:twoCellAnchor editAs="oneCell">
    <xdr:from>
      <xdr:col>3</xdr:col>
      <xdr:colOff>676276</xdr:colOff>
      <xdr:row>35</xdr:row>
      <xdr:rowOff>38100</xdr:rowOff>
    </xdr:from>
    <xdr:to>
      <xdr:col>4</xdr:col>
      <xdr:colOff>1054713</xdr:colOff>
      <xdr:row>38</xdr:row>
      <xdr:rowOff>95250</xdr:rowOff>
    </xdr:to>
    <xdr:pic>
      <xdr:nvPicPr>
        <xdr:cNvPr id="3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3524251" y="12906375"/>
          <a:ext cx="1740512" cy="13335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676276</xdr:colOff>
      <xdr:row>39</xdr:row>
      <xdr:rowOff>184973</xdr:rowOff>
    </xdr:from>
    <xdr:to>
      <xdr:col>4</xdr:col>
      <xdr:colOff>1085851</xdr:colOff>
      <xdr:row>40</xdr:row>
      <xdr:rowOff>1202001</xdr:rowOff>
    </xdr:to>
    <xdr:pic>
      <xdr:nvPicPr>
        <xdr:cNvPr id="5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524251" y="15739298"/>
          <a:ext cx="1771650" cy="1207528"/>
        </a:xfrm>
        <a:prstGeom prst="rect">
          <a:avLst/>
        </a:prstGeom>
        <a:noFill/>
      </xdr:spPr>
    </xdr:pic>
    <xdr:clientData/>
  </xdr:twoCellAnchor>
  <xdr:twoCellAnchor>
    <xdr:from>
      <xdr:col>3</xdr:col>
      <xdr:colOff>1333500</xdr:colOff>
      <xdr:row>42</xdr:row>
      <xdr:rowOff>76200</xdr:rowOff>
    </xdr:from>
    <xdr:to>
      <xdr:col>5</xdr:col>
      <xdr:colOff>94558</xdr:colOff>
      <xdr:row>42</xdr:row>
      <xdr:rowOff>1228725</xdr:rowOff>
    </xdr:to>
    <xdr:sp macro="" textlink="">
      <xdr:nvSpPr>
        <xdr:cNvPr id="20" name="Прямоугольник 19"/>
        <xdr:cNvSpPr/>
      </xdr:nvSpPr>
      <xdr:spPr>
        <a:xfrm>
          <a:off x="4181475" y="17430750"/>
          <a:ext cx="1704283" cy="1152525"/>
        </a:xfrm>
        <a:prstGeom prst="rect">
          <a:avLst/>
        </a:prstGeom>
        <a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25000" b="-25000"/>
          </a:stretch>
        </a:blipFill>
        <a:scene3d>
          <a:camera prst="orthographicFront"/>
          <a:lightRig rig="threePt" dir="t">
            <a:rot lat="0" lon="0" rev="7500000"/>
          </a:lightRig>
        </a:scene3d>
        <a:sp3d extrusionH="190500" prstMaterial="dkEdge">
          <a:bevelT w="135400" h="16350" prst="relaxedInset"/>
          <a:contourClr>
            <a:schemeClr val="bg1"/>
          </a:contourClr>
        </a:sp3d>
      </xdr:spPr>
      <xdr:style>
        <a:lnRef idx="1">
          <a:schemeClr val="accen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2">
          <a:schemeClr val="lt1">
            <a:alpha val="90000"/>
            <a:hueOff val="0"/>
            <a:satOff val="0"/>
            <a:lumOff val="0"/>
            <a:alphaOff val="0"/>
          </a:schemeClr>
        </a:effectRef>
        <a:fontRef idx="minor">
          <a:schemeClr val="dk1">
            <a:hueOff val="0"/>
            <a:satOff val="0"/>
            <a:lumOff val="0"/>
            <a:alphaOff val="0"/>
          </a:schemeClr>
        </a:fontRef>
      </xdr:style>
    </xdr:sp>
    <xdr:clientData/>
  </xdr:twoCellAnchor>
  <xdr:twoCellAnchor editAs="oneCell">
    <xdr:from>
      <xdr:col>3</xdr:col>
      <xdr:colOff>1352550</xdr:colOff>
      <xdr:row>38</xdr:row>
      <xdr:rowOff>247649</xdr:rowOff>
    </xdr:from>
    <xdr:to>
      <xdr:col>5</xdr:col>
      <xdr:colOff>200023</xdr:colOff>
      <xdr:row>39</xdr:row>
      <xdr:rowOff>31748</xdr:rowOff>
    </xdr:to>
    <xdr:pic>
      <xdr:nvPicPr>
        <xdr:cNvPr id="23" name="Рисунок 22" descr="IMG_7860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200525" y="14392274"/>
          <a:ext cx="1790698" cy="1193799"/>
        </a:xfrm>
        <a:prstGeom prst="rect">
          <a:avLst/>
        </a:prstGeom>
      </xdr:spPr>
    </xdr:pic>
    <xdr:clientData/>
  </xdr:twoCellAnchor>
  <xdr:twoCellAnchor editAs="oneCell">
    <xdr:from>
      <xdr:col>9</xdr:col>
      <xdr:colOff>180975</xdr:colOff>
      <xdr:row>41</xdr:row>
      <xdr:rowOff>294731</xdr:rowOff>
    </xdr:from>
    <xdr:to>
      <xdr:col>10</xdr:col>
      <xdr:colOff>879472</xdr:colOff>
      <xdr:row>42</xdr:row>
      <xdr:rowOff>1190623</xdr:rowOff>
    </xdr:to>
    <xdr:pic>
      <xdr:nvPicPr>
        <xdr:cNvPr id="24" name="Рисунок 23" descr="IMG_8924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0125075" y="17287331"/>
          <a:ext cx="1955797" cy="1257842"/>
        </a:xfrm>
        <a:prstGeom prst="rect">
          <a:avLst/>
        </a:prstGeom>
      </xdr:spPr>
    </xdr:pic>
    <xdr:clientData/>
  </xdr:twoCellAnchor>
  <xdr:twoCellAnchor editAs="oneCell">
    <xdr:from>
      <xdr:col>9</xdr:col>
      <xdr:colOff>352426</xdr:colOff>
      <xdr:row>38</xdr:row>
      <xdr:rowOff>390525</xdr:rowOff>
    </xdr:from>
    <xdr:to>
      <xdr:col>10</xdr:col>
      <xdr:colOff>942976</xdr:colOff>
      <xdr:row>40</xdr:row>
      <xdr:rowOff>22225</xdr:rowOff>
    </xdr:to>
    <xdr:pic>
      <xdr:nvPicPr>
        <xdr:cNvPr id="25" name="Рисунок 24" descr="IMG_6020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296526" y="14535150"/>
          <a:ext cx="1847850" cy="1231900"/>
        </a:xfrm>
        <a:prstGeom prst="rect">
          <a:avLst/>
        </a:prstGeom>
      </xdr:spPr>
    </xdr:pic>
    <xdr:clientData/>
  </xdr:twoCellAnchor>
  <xdr:twoCellAnchor editAs="oneCell">
    <xdr:from>
      <xdr:col>9</xdr:col>
      <xdr:colOff>85724</xdr:colOff>
      <xdr:row>40</xdr:row>
      <xdr:rowOff>171450</xdr:rowOff>
    </xdr:from>
    <xdr:to>
      <xdr:col>10</xdr:col>
      <xdr:colOff>676273</xdr:colOff>
      <xdr:row>41</xdr:row>
      <xdr:rowOff>155574</xdr:rowOff>
    </xdr:to>
    <xdr:pic>
      <xdr:nvPicPr>
        <xdr:cNvPr id="26" name="Рисунок 25" descr="IMG_7068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0029824" y="15916275"/>
          <a:ext cx="1847849" cy="1231899"/>
        </a:xfrm>
        <a:prstGeom prst="rect">
          <a:avLst/>
        </a:prstGeom>
      </xdr:spPr>
    </xdr:pic>
    <xdr:clientData/>
  </xdr:twoCellAnchor>
  <xdr:twoCellAnchor>
    <xdr:from>
      <xdr:col>1</xdr:col>
      <xdr:colOff>261620</xdr:colOff>
      <xdr:row>59</xdr:row>
      <xdr:rowOff>167640</xdr:rowOff>
    </xdr:from>
    <xdr:to>
      <xdr:col>7</xdr:col>
      <xdr:colOff>99060</xdr:colOff>
      <xdr:row>63</xdr:row>
      <xdr:rowOff>703580</xdr:rowOff>
    </xdr:to>
    <xdr:graphicFrame macro="">
      <xdr:nvGraphicFramePr>
        <xdr:cNvPr id="18" name="Диаграмма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4</xdr:col>
      <xdr:colOff>123825</xdr:colOff>
      <xdr:row>48</xdr:row>
      <xdr:rowOff>0</xdr:rowOff>
    </xdr:from>
    <xdr:to>
      <xdr:col>5</xdr:col>
      <xdr:colOff>504825</xdr:colOff>
      <xdr:row>48</xdr:row>
      <xdr:rowOff>713716</xdr:rowOff>
    </xdr:to>
    <xdr:pic>
      <xdr:nvPicPr>
        <xdr:cNvPr id="30" name="Рисунок 29" descr="культура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4333875" y="19812000"/>
          <a:ext cx="1962150" cy="713716"/>
        </a:xfrm>
        <a:prstGeom prst="rect">
          <a:avLst/>
        </a:prstGeom>
      </xdr:spPr>
    </xdr:pic>
    <xdr:clientData/>
  </xdr:twoCellAnchor>
  <xdr:twoCellAnchor editAs="oneCell">
    <xdr:from>
      <xdr:col>9</xdr:col>
      <xdr:colOff>228600</xdr:colOff>
      <xdr:row>47</xdr:row>
      <xdr:rowOff>168836</xdr:rowOff>
    </xdr:from>
    <xdr:to>
      <xdr:col>10</xdr:col>
      <xdr:colOff>942976</xdr:colOff>
      <xdr:row>48</xdr:row>
      <xdr:rowOff>689543</xdr:rowOff>
    </xdr:to>
    <xdr:pic>
      <xdr:nvPicPr>
        <xdr:cNvPr id="31" name="Рисунок 30" descr="жилье и городская среда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0172700" y="19790336"/>
          <a:ext cx="1971676" cy="711207"/>
        </a:xfrm>
        <a:prstGeom prst="rect">
          <a:avLst/>
        </a:prstGeom>
      </xdr:spPr>
    </xdr:pic>
    <xdr:clientData/>
  </xdr:twoCellAnchor>
  <xdr:twoCellAnchor editAs="oneCell">
    <xdr:from>
      <xdr:col>9</xdr:col>
      <xdr:colOff>531309</xdr:colOff>
      <xdr:row>49</xdr:row>
      <xdr:rowOff>99671</xdr:rowOff>
    </xdr:from>
    <xdr:to>
      <xdr:col>10</xdr:col>
      <xdr:colOff>609601</xdr:colOff>
      <xdr:row>50</xdr:row>
      <xdr:rowOff>1257301</xdr:rowOff>
    </xdr:to>
    <xdr:pic>
      <xdr:nvPicPr>
        <xdr:cNvPr id="33" name="Рисунок 32" descr="демография 1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0475409" y="20845121"/>
          <a:ext cx="1335592" cy="1310030"/>
        </a:xfrm>
        <a:prstGeom prst="rect">
          <a:avLst/>
        </a:prstGeom>
      </xdr:spPr>
    </xdr:pic>
    <xdr:clientData/>
  </xdr:twoCellAnchor>
  <xdr:twoCellAnchor editAs="oneCell">
    <xdr:from>
      <xdr:col>4</xdr:col>
      <xdr:colOff>409575</xdr:colOff>
      <xdr:row>49</xdr:row>
      <xdr:rowOff>122511</xdr:rowOff>
    </xdr:from>
    <xdr:to>
      <xdr:col>5</xdr:col>
      <xdr:colOff>180062</xdr:colOff>
      <xdr:row>50</xdr:row>
      <xdr:rowOff>1266825</xdr:rowOff>
    </xdr:to>
    <xdr:pic>
      <xdr:nvPicPr>
        <xdr:cNvPr id="34" name="Рисунок 33" descr="_-1.pn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4619625" y="20867961"/>
          <a:ext cx="1351637" cy="1296714"/>
        </a:xfrm>
        <a:prstGeom prst="rect">
          <a:avLst/>
        </a:prstGeom>
      </xdr:spPr>
    </xdr:pic>
    <xdr:clientData/>
  </xdr:twoCellAnchor>
  <xdr:oneCellAnchor>
    <xdr:from>
      <xdr:col>1</xdr:col>
      <xdr:colOff>828675</xdr:colOff>
      <xdr:row>0</xdr:row>
      <xdr:rowOff>933450</xdr:rowOff>
    </xdr:from>
    <xdr:ext cx="11772900" cy="393056"/>
    <xdr:sp macro="" textlink="">
      <xdr:nvSpPr>
        <xdr:cNvPr id="22" name="TextBox 21"/>
        <xdr:cNvSpPr txBox="1"/>
      </xdr:nvSpPr>
      <xdr:spPr>
        <a:xfrm>
          <a:off x="1047750" y="933450"/>
          <a:ext cx="11772900" cy="39305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ru-RU" sz="2000" b="1" i="1">
              <a:solidFill>
                <a:schemeClr val="bg1"/>
              </a:solidFill>
              <a:latin typeface="+mj-lt"/>
            </a:rPr>
            <a:t>плановые показатели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0</xdr:row>
          <xdr:rowOff>1543050</xdr:rowOff>
        </xdr:from>
        <xdr:to>
          <xdr:col>7</xdr:col>
          <xdr:colOff>971550</xdr:colOff>
          <xdr:row>1</xdr:row>
          <xdr:rowOff>19050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904875</xdr:colOff>
          <xdr:row>22</xdr:row>
          <xdr:rowOff>142875</xdr:rowOff>
        </xdr:from>
        <xdr:to>
          <xdr:col>4</xdr:col>
          <xdr:colOff>495300</xdr:colOff>
          <xdr:row>25</xdr:row>
          <xdr:rowOff>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1971675</xdr:colOff>
          <xdr:row>22</xdr:row>
          <xdr:rowOff>171450</xdr:rowOff>
        </xdr:from>
        <xdr:to>
          <xdr:col>10</xdr:col>
          <xdr:colOff>876300</xdr:colOff>
          <xdr:row>25</xdr:row>
          <xdr:rowOff>19050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34</xdr:row>
          <xdr:rowOff>19050</xdr:rowOff>
        </xdr:from>
        <xdr:to>
          <xdr:col>7</xdr:col>
          <xdr:colOff>1257300</xdr:colOff>
          <xdr:row>34</xdr:row>
          <xdr:rowOff>361950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46</xdr:row>
          <xdr:rowOff>19050</xdr:rowOff>
        </xdr:from>
        <xdr:to>
          <xdr:col>7</xdr:col>
          <xdr:colOff>1257300</xdr:colOff>
          <xdr:row>46</xdr:row>
          <xdr:rowOff>361950</xdr:rowOff>
        </xdr:to>
        <xdr:sp macro="" textlink="">
          <xdr:nvSpPr>
            <xdr:cNvPr id="2057" name="Drop Down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image" Target="../media/image1.png"/><Relationship Id="rId9" Type="http://schemas.openxmlformats.org/officeDocument/2006/relationships/ctrlProp" Target="../ctrlProps/ctrlProp5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64"/>
  <sheetViews>
    <sheetView showGridLines="0" tabSelected="1" workbookViewId="0">
      <selection activeCell="I1" sqref="I1"/>
    </sheetView>
  </sheetViews>
  <sheetFormatPr defaultRowHeight="15"/>
  <cols>
    <col min="1" max="1" width="3.28515625" customWidth="1"/>
    <col min="2" max="2" width="19.5703125" customWidth="1"/>
    <col min="3" max="3" width="19.85546875" customWidth="1"/>
    <col min="4" max="4" width="20.42578125" customWidth="1"/>
    <col min="5" max="5" width="23.7109375" customWidth="1"/>
    <col min="6" max="6" width="14" customWidth="1"/>
    <col min="7" max="7" width="0.140625" customWidth="1"/>
    <col min="8" max="8" width="29.28515625" customWidth="1"/>
    <col min="9" max="10" width="18.85546875" customWidth="1"/>
    <col min="11" max="11" width="18.28515625" customWidth="1"/>
    <col min="14" max="14" width="13.140625" customWidth="1"/>
  </cols>
  <sheetData>
    <row r="1" spans="3:11" ht="147" customHeight="1">
      <c r="C1" s="10" t="s">
        <v>31</v>
      </c>
      <c r="D1" s="18">
        <f>Обработка0!$B$10</f>
        <v>915027.4</v>
      </c>
      <c r="E1" s="21" t="s">
        <v>34</v>
      </c>
      <c r="I1" s="10" t="s">
        <v>35</v>
      </c>
      <c r="J1" s="20">
        <f>Обработка0!$B$14</f>
        <v>915027.39999999991</v>
      </c>
      <c r="K1" s="19" t="s">
        <v>34</v>
      </c>
    </row>
    <row r="13" spans="3:11" ht="22.9" customHeight="1"/>
    <row r="14" spans="3:11" ht="13.9" customHeight="1"/>
    <row r="15" spans="3:11" ht="43.9" customHeight="1"/>
    <row r="16" spans="3:11" ht="37.15" customHeight="1"/>
    <row r="18" spans="1:31" ht="1.1499999999999999" customHeight="1" thickBot="1">
      <c r="H18" s="9"/>
      <c r="I18" s="9"/>
      <c r="J18" s="9"/>
      <c r="K18" s="9"/>
    </row>
    <row r="19" spans="1:31" ht="41.45" customHeight="1">
      <c r="B19" s="30" t="s">
        <v>69</v>
      </c>
      <c r="C19" s="31"/>
      <c r="D19" s="27">
        <f>Обработка0!$B$16</f>
        <v>52.53</v>
      </c>
      <c r="E19" s="28" t="s">
        <v>71</v>
      </c>
      <c r="H19" s="22" t="s">
        <v>33</v>
      </c>
      <c r="J19" s="23">
        <f>Обработка0!$B$15</f>
        <v>0</v>
      </c>
      <c r="K19" s="22" t="s">
        <v>34</v>
      </c>
      <c r="L19" s="26"/>
      <c r="M19" s="26"/>
    </row>
    <row r="20" spans="1:31" ht="1.1499999999999999" customHeight="1">
      <c r="B20" s="32"/>
      <c r="C20" s="32"/>
      <c r="D20" s="26"/>
      <c r="E20" s="26"/>
      <c r="H20" s="9"/>
      <c r="I20" s="9"/>
      <c r="J20" s="9"/>
      <c r="K20" s="9"/>
    </row>
    <row r="21" spans="1:31" ht="18.600000000000001" customHeight="1" thickBot="1">
      <c r="B21" s="33"/>
      <c r="C21" s="33"/>
      <c r="D21" s="29"/>
      <c r="E21" s="29"/>
    </row>
    <row r="27" spans="1:31" ht="52.9" customHeight="1"/>
    <row r="28" spans="1:31" ht="13.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  <row r="29" spans="1:31" ht="51.6" customHeight="1"/>
    <row r="30" spans="1:31" ht="64.5" customHeight="1"/>
    <row r="31" spans="1:31" ht="57.6" customHeight="1"/>
    <row r="32" spans="1:31" ht="66" customHeight="1"/>
    <row r="33" spans="2:10" ht="51.6" customHeight="1"/>
    <row r="34" spans="2:10" ht="45" customHeight="1"/>
    <row r="35" spans="2:10" ht="34.15" customHeight="1">
      <c r="B35" s="12" t="s">
        <v>30</v>
      </c>
      <c r="E35" s="11">
        <f>обработка3!$B$15</f>
        <v>911745293.67999995</v>
      </c>
    </row>
    <row r="36" spans="2:10">
      <c r="G36" s="9"/>
    </row>
    <row r="37" spans="2:10" ht="73.5" customHeight="1">
      <c r="B37" s="13" t="s">
        <v>44</v>
      </c>
      <c r="C37" s="14">
        <f>обработка3!$B$2</f>
        <v>579855133.25</v>
      </c>
      <c r="G37" s="9"/>
      <c r="H37" s="17" t="s">
        <v>59</v>
      </c>
      <c r="I37" s="16">
        <f>обработка3!$B$8</f>
        <v>103301900</v>
      </c>
    </row>
    <row r="38" spans="2:10" ht="12" customHeight="1">
      <c r="B38" s="15"/>
      <c r="C38" s="15"/>
      <c r="G38" s="9"/>
      <c r="H38" s="15"/>
      <c r="I38" s="15"/>
    </row>
    <row r="39" spans="2:10" ht="111" customHeight="1">
      <c r="B39" s="13" t="s">
        <v>58</v>
      </c>
      <c r="C39" s="16">
        <f>обработка3!$B$3</f>
        <v>5830000</v>
      </c>
      <c r="D39" s="8"/>
      <c r="G39" s="9"/>
      <c r="H39" s="13" t="s">
        <v>50</v>
      </c>
      <c r="I39" s="16">
        <f>обработка3!$B$9</f>
        <v>129421484.64</v>
      </c>
      <c r="J39" s="8"/>
    </row>
    <row r="40" spans="2:10" ht="15.4" customHeight="1">
      <c r="B40" s="15"/>
      <c r="C40" s="15"/>
      <c r="G40" s="9"/>
      <c r="H40" s="15"/>
      <c r="I40" s="15"/>
    </row>
    <row r="41" spans="2:10" ht="98.25" customHeight="1">
      <c r="B41" s="13" t="s">
        <v>46</v>
      </c>
      <c r="C41" s="16">
        <f>обработка3!$B$4</f>
        <v>71742375.319999993</v>
      </c>
      <c r="G41" s="9"/>
      <c r="H41" s="13" t="s">
        <v>51</v>
      </c>
      <c r="I41" s="16">
        <f>обработка3!$B$10</f>
        <v>9600000</v>
      </c>
    </row>
    <row r="42" spans="2:10" ht="28.5" customHeight="1">
      <c r="B42" s="15"/>
      <c r="C42" s="15"/>
      <c r="G42" s="9"/>
      <c r="H42" s="15"/>
      <c r="I42" s="15"/>
    </row>
    <row r="43" spans="2:10" ht="99.75">
      <c r="B43" s="13" t="s">
        <v>47</v>
      </c>
      <c r="C43" s="16">
        <f>обработка3!$B$6</f>
        <v>2931000</v>
      </c>
      <c r="G43" s="9"/>
      <c r="H43" s="13" t="s">
        <v>55</v>
      </c>
      <c r="I43" s="16">
        <f>обработка3!$B$14</f>
        <v>5625981.0700000003</v>
      </c>
    </row>
    <row r="44" spans="2:10">
      <c r="G44" s="9"/>
    </row>
    <row r="45" spans="2:10">
      <c r="G45" s="6"/>
    </row>
    <row r="46" spans="2:10">
      <c r="G46" s="6"/>
    </row>
    <row r="47" spans="2:10" ht="34.15" customHeight="1">
      <c r="B47" s="12" t="s">
        <v>60</v>
      </c>
      <c r="E47" s="11">
        <f>обработка4!$B$6</f>
        <v>4405013.28</v>
      </c>
    </row>
    <row r="48" spans="2:10">
      <c r="G48" s="9"/>
    </row>
    <row r="49" spans="1:31" ht="73.5" customHeight="1">
      <c r="B49" s="13" t="s">
        <v>61</v>
      </c>
      <c r="C49" s="14">
        <f>обработка4!$B$2</f>
        <v>0</v>
      </c>
      <c r="G49" s="9"/>
      <c r="H49" s="17" t="s">
        <v>63</v>
      </c>
      <c r="I49" s="16">
        <f>обработка4!$B$4</f>
        <v>0</v>
      </c>
    </row>
    <row r="50" spans="1:31" ht="12" customHeight="1">
      <c r="B50" s="15"/>
      <c r="C50" s="15"/>
      <c r="G50" s="9"/>
      <c r="H50" s="15"/>
      <c r="I50" s="15"/>
    </row>
    <row r="51" spans="1:31" ht="111" customHeight="1">
      <c r="B51" s="13" t="s">
        <v>62</v>
      </c>
      <c r="C51" s="16">
        <f>обработка4!$B$3</f>
        <v>1560624.26</v>
      </c>
      <c r="D51" s="8"/>
      <c r="G51" s="9"/>
      <c r="H51" s="13" t="s">
        <v>64</v>
      </c>
      <c r="I51" s="16">
        <f>обработка4!$B$5</f>
        <v>2844389.02</v>
      </c>
      <c r="J51" s="8"/>
    </row>
    <row r="58" spans="1:31" ht="52.9" customHeight="1"/>
    <row r="59" spans="1:31" ht="13.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</row>
    <row r="60" spans="1:31" ht="51.6" customHeight="1"/>
    <row r="61" spans="1:31" ht="64.5" customHeight="1"/>
    <row r="62" spans="1:31" ht="57.6" customHeight="1"/>
    <row r="63" spans="1:31" ht="66" customHeight="1"/>
    <row r="64" spans="1:31" ht="51.6" customHeight="1"/>
  </sheetData>
  <mergeCells count="1">
    <mergeCell ref="B19:C21"/>
  </mergeCells>
  <pageMargins left="0.7" right="0.7" top="0.75" bottom="0.75" header="0.3" footer="0.3"/>
  <pageSetup paperSize="9" orientation="portrait" r:id="rId1"/>
  <drawing r:id="rId2"/>
  <legacyDrawing r:id="rId3"/>
  <picture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Drop Down 1">
              <controlPr defaultSize="0" autoLine="0" autoPict="0">
                <anchor moveWithCells="1">
                  <from>
                    <xdr:col>5</xdr:col>
                    <xdr:colOff>438150</xdr:colOff>
                    <xdr:row>0</xdr:row>
                    <xdr:rowOff>1543050</xdr:rowOff>
                  </from>
                  <to>
                    <xdr:col>7</xdr:col>
                    <xdr:colOff>971550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1</xdr:col>
                    <xdr:colOff>904875</xdr:colOff>
                    <xdr:row>22</xdr:row>
                    <xdr:rowOff>142875</xdr:rowOff>
                  </from>
                  <to>
                    <xdr:col>4</xdr:col>
                    <xdr:colOff>495300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Drop Down 5">
              <controlPr defaultSize="0" autoLine="0" autoPict="0">
                <anchor moveWithCells="1">
                  <from>
                    <xdr:col>7</xdr:col>
                    <xdr:colOff>1971675</xdr:colOff>
                    <xdr:row>22</xdr:row>
                    <xdr:rowOff>171450</xdr:rowOff>
                  </from>
                  <to>
                    <xdr:col>10</xdr:col>
                    <xdr:colOff>876300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8" name="Drop Down 8">
              <controlPr defaultSize="0" autoLine="0" autoPict="0">
                <anchor moveWithCells="1">
                  <from>
                    <xdr:col>5</xdr:col>
                    <xdr:colOff>171450</xdr:colOff>
                    <xdr:row>34</xdr:row>
                    <xdr:rowOff>19050</xdr:rowOff>
                  </from>
                  <to>
                    <xdr:col>7</xdr:col>
                    <xdr:colOff>1257300</xdr:colOff>
                    <xdr:row>34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9" name="Drop Down 9">
              <controlPr defaultSize="0" autoLine="0" autoPict="0">
                <anchor moveWithCells="1">
                  <from>
                    <xdr:col>5</xdr:col>
                    <xdr:colOff>171450</xdr:colOff>
                    <xdr:row>46</xdr:row>
                    <xdr:rowOff>19050</xdr:rowOff>
                  </from>
                  <to>
                    <xdr:col>7</xdr:col>
                    <xdr:colOff>1257300</xdr:colOff>
                    <xdr:row>46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B9" sqref="B9"/>
    </sheetView>
  </sheetViews>
  <sheetFormatPr defaultRowHeight="15"/>
  <cols>
    <col min="1" max="1" width="49.42578125" customWidth="1"/>
    <col min="2" max="2" width="29.7109375" customWidth="1"/>
  </cols>
  <sheetData>
    <row r="1" spans="1:2">
      <c r="A1">
        <v>2</v>
      </c>
      <c r="B1" t="str">
        <f>INDEX(данные4!A2:A4, A1)</f>
        <v>2025 г.</v>
      </c>
    </row>
    <row r="2" spans="1:2" ht="30.4" customHeight="1">
      <c r="A2" s="24" t="s">
        <v>65</v>
      </c>
      <c r="B2">
        <f>VLOOKUP(B$1,данные4!$A:$Q,MATCH(A2,данные4!$A$1:$H$1,0),0)</f>
        <v>0</v>
      </c>
    </row>
    <row r="3" spans="1:2" ht="35.25" customHeight="1">
      <c r="A3" s="24" t="s">
        <v>66</v>
      </c>
      <c r="B3">
        <f>VLOOKUP(B$1,данные4!$A:$Q,MATCH(A3,данные4!$A$1:$H$1,0),0)</f>
        <v>1560624.26</v>
      </c>
    </row>
    <row r="4" spans="1:2" ht="22.5" customHeight="1">
      <c r="A4" s="24" t="s">
        <v>67</v>
      </c>
      <c r="B4">
        <f>VLOOKUP(B$1,данные4!$A:$Q,MATCH(A4,данные4!$A$1:$H$1,0),0)</f>
        <v>0</v>
      </c>
    </row>
    <row r="5" spans="1:2" ht="39.4" customHeight="1">
      <c r="A5" s="4" t="s">
        <v>68</v>
      </c>
      <c r="B5">
        <f>VLOOKUP(B$1,данные4!$A:$Q,MATCH(A5,данные4!$A$1:$H$1,0),0)</f>
        <v>2844389.02</v>
      </c>
    </row>
    <row r="6" spans="1:2" ht="27.75" customHeight="1">
      <c r="A6" s="4" t="s">
        <v>9</v>
      </c>
      <c r="B6">
        <f>SUM(B2:B5)</f>
        <v>4405013.28</v>
      </c>
    </row>
    <row r="7" spans="1:2" ht="15" customHeight="1"/>
    <row r="8" spans="1:2" ht="26.65" customHeight="1"/>
    <row r="9" spans="1:2" ht="27.75" customHeight="1"/>
    <row r="10" spans="1:2" ht="30" customHeight="1"/>
    <row r="11" spans="1:2" ht="45" customHeight="1"/>
    <row r="12" spans="1:2" ht="59.25" customHeight="1"/>
    <row r="13" spans="1:2" ht="30" customHeight="1"/>
    <row r="14" spans="1:2" ht="32.25" customHeight="1"/>
    <row r="15" spans="1:2" ht="26.25" customHeight="1"/>
  </sheetData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A3" sqref="A3"/>
    </sheetView>
  </sheetViews>
  <sheetFormatPr defaultRowHeight="15"/>
  <cols>
    <col min="1" max="1" width="48.7109375" customWidth="1"/>
    <col min="2" max="2" width="25.140625" customWidth="1"/>
  </cols>
  <sheetData>
    <row r="1" spans="1:2">
      <c r="A1">
        <v>1</v>
      </c>
      <c r="B1" t="str">
        <f>INDEX(Данные!A2:A13, A1)</f>
        <v>2024 г.</v>
      </c>
    </row>
    <row r="2" spans="1:2">
      <c r="A2" t="s">
        <v>2</v>
      </c>
      <c r="B2">
        <f>VLOOKUP(B$1,Данные!$A:$Q,MATCH(A2,Данные!$A$1:$Q$1,0),0)</f>
        <v>580411.80000000005</v>
      </c>
    </row>
    <row r="3" spans="1:2">
      <c r="A3" t="s">
        <v>1</v>
      </c>
      <c r="B3">
        <f>VLOOKUP(B$1,Данные!$A:$Q,MATCH(A3,Данные!$A$1:$Q$1,0),0)</f>
        <v>6458.7</v>
      </c>
    </row>
    <row r="4" spans="1:2">
      <c r="A4" t="s">
        <v>3</v>
      </c>
      <c r="B4">
        <f>VLOOKUP(B$1,Данные!$A:$Q,MATCH(A4,Данные!$A$1:$Q$1,0),0)</f>
        <v>71742.399999999994</v>
      </c>
    </row>
    <row r="5" spans="1:2">
      <c r="A5" t="s">
        <v>0</v>
      </c>
      <c r="B5">
        <f>VLOOKUP(B$1,Данные!$A:$Q,MATCH(A5,Данные!$A$1:$Q$1,0),0)</f>
        <v>5830</v>
      </c>
    </row>
    <row r="6" spans="1:2">
      <c r="A6" t="s">
        <v>4</v>
      </c>
      <c r="B6">
        <f>VLOOKUP(B$1,Данные!$A:$Q,MATCH(A6,Данные!$A$1:$Q$1,0),0)</f>
        <v>100806.9</v>
      </c>
    </row>
    <row r="7" spans="1:2">
      <c r="A7" t="s">
        <v>6</v>
      </c>
      <c r="B7">
        <f>VLOOKUP(B$1,Данные!$A:$Q,MATCH(A7,Данные!$A$1:$Q$1,0),0)</f>
        <v>1280</v>
      </c>
    </row>
    <row r="8" spans="1:2">
      <c r="A8" t="s">
        <v>5</v>
      </c>
      <c r="B8">
        <f>VLOOKUP(B$1,Данные!$A:$Q,MATCH(A8,Данные!$A$1:$Q$1,0),0)</f>
        <v>141517.20000000001</v>
      </c>
    </row>
    <row r="9" spans="1:2">
      <c r="A9" t="s">
        <v>8</v>
      </c>
      <c r="B9">
        <f>VLOOKUP(B$1,Данные!$A:$Q,MATCH(A9,Данные!$A$1:$Q$1,0),0)</f>
        <v>5571.4</v>
      </c>
    </row>
    <row r="10" spans="1:2">
      <c r="A10" t="s">
        <v>15</v>
      </c>
      <c r="B10">
        <f>VLOOKUP(B$1,Данные!$A:$Q,MATCH(A10,Данные!$A$1:$Q$1,0),0)</f>
        <v>915027.4</v>
      </c>
    </row>
    <row r="11" spans="1:2">
      <c r="A11" t="s">
        <v>14</v>
      </c>
      <c r="B11">
        <f>VLOOKUP(B$1,Данные!$A:$Q,MATCH(A11,Данные!$A$1:$Q$1,0),0)</f>
        <v>281477.3</v>
      </c>
    </row>
    <row r="12" spans="1:2">
      <c r="A12" t="s">
        <v>12</v>
      </c>
      <c r="B12">
        <f>VLOOKUP(B$1,Данные!$A:$Q,MATCH(A12,Данные!$A$1:$Q$1,0),0)</f>
        <v>13606.9</v>
      </c>
    </row>
    <row r="13" spans="1:2">
      <c r="A13" t="s">
        <v>13</v>
      </c>
      <c r="B13">
        <f>VLOOKUP(B$1,Данные!$A:$Q,MATCH(A13,Данные!$A$1:$Q$1,0),0)</f>
        <v>619943.19999999995</v>
      </c>
    </row>
    <row r="14" spans="1:2">
      <c r="A14" t="s">
        <v>16</v>
      </c>
      <c r="B14">
        <f>VLOOKUP(B$1,Данные!$A:$R,MATCH(A14,Данные!$A$1:$Q$1,0),0)</f>
        <v>915027.39999999991</v>
      </c>
    </row>
    <row r="15" spans="1:2">
      <c r="A15" t="s">
        <v>32</v>
      </c>
      <c r="B15">
        <f>VLOOKUP(B$1,Данные!$A:$R,MATCH(A15,Данные!$A$1:$R$1,0),0)</f>
        <v>0</v>
      </c>
    </row>
    <row r="16" spans="1:2">
      <c r="A16" t="s">
        <v>70</v>
      </c>
      <c r="B16">
        <f>VLOOKUP(B$1,Данные!$A:$S,MATCH(A16,Данные!$A$1:$S$1,0),0)</f>
        <v>52.53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opLeftCell="K1" workbookViewId="0">
      <selection activeCell="H2" sqref="H2"/>
    </sheetView>
  </sheetViews>
  <sheetFormatPr defaultRowHeight="15"/>
  <cols>
    <col min="1" max="1" width="11.140625" customWidth="1"/>
    <col min="2" max="2" width="21.7109375" customWidth="1"/>
    <col min="3" max="3" width="21.140625" customWidth="1"/>
    <col min="4" max="4" width="26" customWidth="1"/>
    <col min="5" max="5" width="25.42578125" customWidth="1"/>
    <col min="6" max="6" width="30.5703125" customWidth="1"/>
    <col min="7" max="7" width="21.42578125" customWidth="1"/>
    <col min="8" max="8" width="25.85546875" customWidth="1"/>
    <col min="9" max="9" width="14.7109375" customWidth="1"/>
    <col min="10" max="10" width="25" customWidth="1"/>
    <col min="11" max="11" width="18.42578125" customWidth="1"/>
    <col min="12" max="12" width="34" customWidth="1"/>
    <col min="13" max="13" width="26.7109375" customWidth="1"/>
    <col min="14" max="14" width="17.7109375" customWidth="1"/>
    <col min="15" max="15" width="13.28515625" customWidth="1"/>
    <col min="16" max="16" width="13.85546875" customWidth="1"/>
    <col min="17" max="17" width="13.28515625" customWidth="1"/>
    <col min="18" max="18" width="18.42578125" customWidth="1"/>
  </cols>
  <sheetData>
    <row r="1" spans="1:19" ht="58.15" customHeight="1">
      <c r="A1" s="3" t="s">
        <v>10</v>
      </c>
      <c r="B1" s="4" t="s">
        <v>1</v>
      </c>
      <c r="C1" s="4" t="s">
        <v>6</v>
      </c>
      <c r="D1" s="4" t="s">
        <v>3</v>
      </c>
      <c r="E1" s="4" t="s">
        <v>8</v>
      </c>
      <c r="F1" s="4" t="s">
        <v>5</v>
      </c>
      <c r="G1" s="4" t="s">
        <v>0</v>
      </c>
      <c r="H1" s="4" t="s">
        <v>2</v>
      </c>
      <c r="I1" s="4" t="s">
        <v>7</v>
      </c>
      <c r="J1" s="4" t="s">
        <v>40</v>
      </c>
      <c r="K1" s="4" t="s">
        <v>4</v>
      </c>
      <c r="L1" s="4" t="s">
        <v>39</v>
      </c>
      <c r="M1" s="3" t="s">
        <v>15</v>
      </c>
      <c r="N1" s="2" t="s">
        <v>14</v>
      </c>
      <c r="O1" s="5" t="s">
        <v>12</v>
      </c>
      <c r="P1" s="5" t="s">
        <v>13</v>
      </c>
      <c r="Q1" s="3" t="s">
        <v>16</v>
      </c>
      <c r="R1" t="s">
        <v>32</v>
      </c>
      <c r="S1" s="4" t="s">
        <v>70</v>
      </c>
    </row>
    <row r="2" spans="1:19">
      <c r="A2" s="4" t="s">
        <v>36</v>
      </c>
      <c r="B2" s="5">
        <v>6458.7</v>
      </c>
      <c r="C2" s="5">
        <v>1280</v>
      </c>
      <c r="D2" s="5">
        <v>71742.399999999994</v>
      </c>
      <c r="E2" s="5">
        <v>5571.4</v>
      </c>
      <c r="F2" s="5">
        <v>141517.20000000001</v>
      </c>
      <c r="G2" s="5">
        <v>5830</v>
      </c>
      <c r="H2" s="5">
        <v>580411.80000000005</v>
      </c>
      <c r="I2" s="4">
        <v>0</v>
      </c>
      <c r="J2" s="4">
        <v>0</v>
      </c>
      <c r="K2" s="5">
        <v>100806.9</v>
      </c>
      <c r="L2" s="4">
        <v>1409</v>
      </c>
      <c r="M2" s="2">
        <f>SUM(B2:L2)</f>
        <v>915027.4</v>
      </c>
      <c r="N2" s="2">
        <v>281477.3</v>
      </c>
      <c r="O2" s="2">
        <v>13606.9</v>
      </c>
      <c r="P2" s="2">
        <v>619943.19999999995</v>
      </c>
      <c r="Q2" s="2">
        <f>SUM(N2:P2)</f>
        <v>915027.39999999991</v>
      </c>
      <c r="R2" s="2">
        <v>0</v>
      </c>
      <c r="S2" s="2">
        <v>52.53</v>
      </c>
    </row>
    <row r="3" spans="1:19">
      <c r="A3" s="4" t="s">
        <v>37</v>
      </c>
      <c r="B3" s="5">
        <v>4819.5</v>
      </c>
      <c r="C3" s="5">
        <v>1280</v>
      </c>
      <c r="D3" s="5">
        <v>71781</v>
      </c>
      <c r="E3" s="5">
        <v>4579.7</v>
      </c>
      <c r="F3" s="5">
        <v>139016.9</v>
      </c>
      <c r="G3" s="5">
        <v>5830</v>
      </c>
      <c r="H3" s="5">
        <v>609137.30000000005</v>
      </c>
      <c r="I3" s="4">
        <v>0</v>
      </c>
      <c r="J3" s="4">
        <v>8480</v>
      </c>
      <c r="K3" s="5">
        <v>101604.2</v>
      </c>
      <c r="L3" s="5">
        <v>1409</v>
      </c>
      <c r="M3" s="2">
        <f>SUM(B3:L3)</f>
        <v>947937.6</v>
      </c>
      <c r="N3" s="2">
        <v>286912.59999999998</v>
      </c>
      <c r="O3" s="2">
        <v>13953.1</v>
      </c>
      <c r="P3" s="2">
        <v>647071.9</v>
      </c>
      <c r="Q3" s="2">
        <f>SUM(N3:P3)</f>
        <v>947937.6</v>
      </c>
      <c r="R3" s="2">
        <v>0</v>
      </c>
      <c r="S3" s="2">
        <v>54.69</v>
      </c>
    </row>
    <row r="4" spans="1:19">
      <c r="A4" s="4" t="s">
        <v>38</v>
      </c>
      <c r="B4" s="5">
        <v>2622.6</v>
      </c>
      <c r="C4" s="5">
        <v>1280</v>
      </c>
      <c r="D4" s="5">
        <v>71781</v>
      </c>
      <c r="E4" s="5">
        <v>649.20000000000005</v>
      </c>
      <c r="F4" s="5">
        <v>139020.29999999999</v>
      </c>
      <c r="G4" s="5">
        <v>5830</v>
      </c>
      <c r="H4" s="5">
        <v>601624.19999999995</v>
      </c>
      <c r="I4" s="4">
        <v>0</v>
      </c>
      <c r="J4" s="4">
        <v>17550</v>
      </c>
      <c r="K4" s="5">
        <v>113678.5</v>
      </c>
      <c r="L4" s="2">
        <v>1409</v>
      </c>
      <c r="M4" s="2">
        <f>SUM(B4:L4)</f>
        <v>955444.79999999993</v>
      </c>
      <c r="N4" s="2">
        <v>299634.90000000002</v>
      </c>
      <c r="O4" s="2">
        <v>12560.9</v>
      </c>
      <c r="P4" s="2">
        <v>643249</v>
      </c>
      <c r="Q4" s="2">
        <f>SUM(N4:P4)</f>
        <v>955444.8</v>
      </c>
      <c r="R4" s="2">
        <v>0</v>
      </c>
      <c r="S4" s="2">
        <v>55.4</v>
      </c>
    </row>
    <row r="5" spans="1:19">
      <c r="B5" s="2"/>
      <c r="C5" s="2"/>
      <c r="D5" s="2"/>
    </row>
    <row r="6" spans="1:19">
      <c r="B6" s="2" t="s">
        <v>11</v>
      </c>
      <c r="C6" s="2" t="s">
        <v>12</v>
      </c>
      <c r="D6" s="2" t="s">
        <v>13</v>
      </c>
      <c r="E6" s="1" t="s">
        <v>9</v>
      </c>
    </row>
    <row r="7" spans="1:19">
      <c r="A7" t="s">
        <v>36</v>
      </c>
      <c r="B7" s="2">
        <v>281477.3</v>
      </c>
      <c r="C7" s="2">
        <v>13606.9</v>
      </c>
      <c r="D7" s="2">
        <v>619943.19999999995</v>
      </c>
      <c r="E7" s="2">
        <f>SUM(B7:D7)</f>
        <v>915027.39999999991</v>
      </c>
    </row>
    <row r="8" spans="1:19">
      <c r="A8" t="s">
        <v>37</v>
      </c>
      <c r="B8" s="2">
        <v>286912.59999999998</v>
      </c>
      <c r="C8" s="2">
        <v>13953.1</v>
      </c>
      <c r="D8" s="2">
        <v>647071.9</v>
      </c>
      <c r="E8" s="2">
        <f>SUM(B8:D8)</f>
        <v>947937.6</v>
      </c>
    </row>
    <row r="9" spans="1:19">
      <c r="A9" t="s">
        <v>38</v>
      </c>
      <c r="B9" s="2">
        <v>299634.90000000002</v>
      </c>
      <c r="C9" s="2">
        <v>12560.9</v>
      </c>
      <c r="D9" s="2">
        <v>643249</v>
      </c>
      <c r="E9" s="2">
        <f>SUM(B9:D9)</f>
        <v>955444.8</v>
      </c>
    </row>
    <row r="12" spans="1:19" ht="45">
      <c r="B12" s="2"/>
      <c r="C12" s="4" t="s">
        <v>8</v>
      </c>
      <c r="D12" s="2"/>
    </row>
    <row r="13" spans="1:19">
      <c r="C13" s="5">
        <v>5571.4</v>
      </c>
      <c r="D13" s="2"/>
    </row>
    <row r="14" spans="1:19">
      <c r="A14" s="1"/>
      <c r="B14" s="2"/>
      <c r="C14" s="5">
        <v>4579.7</v>
      </c>
      <c r="D14" s="2"/>
    </row>
    <row r="15" spans="1:19">
      <c r="C15" s="5">
        <v>649.20000000000005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7" sqref="D7"/>
    </sheetView>
  </sheetViews>
  <sheetFormatPr defaultRowHeight="15"/>
  <cols>
    <col min="1" max="1" width="28.5703125" customWidth="1"/>
    <col min="2" max="2" width="16.85546875" customWidth="1"/>
    <col min="3" max="3" width="22" customWidth="1"/>
    <col min="4" max="4" width="21.7109375" customWidth="1"/>
  </cols>
  <sheetData>
    <row r="1" spans="1:4">
      <c r="A1" s="3" t="s">
        <v>10</v>
      </c>
      <c r="B1" s="4" t="s">
        <v>36</v>
      </c>
      <c r="C1" s="4" t="s">
        <v>37</v>
      </c>
      <c r="D1" s="4" t="s">
        <v>38</v>
      </c>
    </row>
    <row r="2" spans="1:4" ht="30">
      <c r="A2" s="4" t="s">
        <v>17</v>
      </c>
      <c r="B2" s="5">
        <v>6458.7</v>
      </c>
      <c r="C2" s="5">
        <v>4819.5</v>
      </c>
      <c r="D2" s="5">
        <v>2622.6</v>
      </c>
    </row>
    <row r="3" spans="1:4">
      <c r="A3" s="4" t="s">
        <v>18</v>
      </c>
      <c r="B3" s="5">
        <v>580411.80000000005</v>
      </c>
      <c r="C3" s="5">
        <v>609137.30000000005</v>
      </c>
      <c r="D3" s="5">
        <v>601624.19999999995</v>
      </c>
    </row>
    <row r="4" spans="1:4" ht="30">
      <c r="A4" s="4" t="s">
        <v>19</v>
      </c>
      <c r="B4" s="5">
        <v>71742.399999999994</v>
      </c>
      <c r="C4" s="5">
        <v>71781</v>
      </c>
      <c r="D4" s="5">
        <v>71781</v>
      </c>
    </row>
    <row r="5" spans="1:4" ht="30">
      <c r="A5" s="4" t="s">
        <v>20</v>
      </c>
      <c r="B5" s="5">
        <v>100806.9</v>
      </c>
      <c r="C5" s="5">
        <v>101604.2</v>
      </c>
      <c r="D5" s="5">
        <v>113678.5</v>
      </c>
    </row>
    <row r="6" spans="1:4" ht="30">
      <c r="A6" s="4" t="s">
        <v>21</v>
      </c>
      <c r="B6" s="5">
        <v>141517.20000000001</v>
      </c>
      <c r="C6" s="5">
        <v>139016.9</v>
      </c>
      <c r="D6" s="5">
        <v>139020.29999999999</v>
      </c>
    </row>
    <row r="7" spans="1:4" ht="30">
      <c r="A7" s="4" t="s">
        <v>22</v>
      </c>
      <c r="B7" s="5">
        <v>5830</v>
      </c>
      <c r="C7" s="5">
        <v>5830</v>
      </c>
      <c r="D7" s="5">
        <v>5830</v>
      </c>
    </row>
    <row r="8" spans="1:4" ht="45">
      <c r="A8" s="4" t="s">
        <v>23</v>
      </c>
      <c r="B8" s="5">
        <v>1280</v>
      </c>
      <c r="C8" s="5">
        <v>1280</v>
      </c>
      <c r="D8" s="5">
        <v>1280</v>
      </c>
    </row>
    <row r="9" spans="1:4">
      <c r="A9" s="4" t="s">
        <v>24</v>
      </c>
      <c r="B9" s="4">
        <v>0</v>
      </c>
      <c r="C9" s="4">
        <v>0</v>
      </c>
      <c r="D9" s="4">
        <v>0</v>
      </c>
    </row>
    <row r="10" spans="1:4">
      <c r="A10" s="4" t="s">
        <v>25</v>
      </c>
      <c r="B10" s="4">
        <v>0</v>
      </c>
      <c r="C10" s="4">
        <v>0</v>
      </c>
      <c r="D10" s="4">
        <v>0</v>
      </c>
    </row>
    <row r="11" spans="1:4" ht="30">
      <c r="A11" s="4" t="s">
        <v>26</v>
      </c>
      <c r="B11" s="5">
        <v>5571.4</v>
      </c>
      <c r="C11" s="5">
        <v>4579.7</v>
      </c>
      <c r="D11" s="5">
        <v>649.20000000000005</v>
      </c>
    </row>
    <row r="12" spans="1:4" ht="45">
      <c r="A12" s="4" t="s">
        <v>41</v>
      </c>
      <c r="B12" s="4">
        <v>1409</v>
      </c>
      <c r="C12" s="5">
        <v>1409</v>
      </c>
      <c r="D12" s="2">
        <v>1409</v>
      </c>
    </row>
    <row r="13" spans="1:4" ht="30">
      <c r="A13" s="4" t="s">
        <v>42</v>
      </c>
      <c r="B13" s="4">
        <v>0</v>
      </c>
      <c r="C13" s="5">
        <v>8480</v>
      </c>
      <c r="D13" s="2">
        <v>17550</v>
      </c>
    </row>
    <row r="14" spans="1:4">
      <c r="A14" s="3" t="s">
        <v>15</v>
      </c>
      <c r="B14" s="2">
        <f>SUM(B2:B13)</f>
        <v>915027.4</v>
      </c>
      <c r="C14" s="2">
        <f>SUM(C2:C13)</f>
        <v>947937.6</v>
      </c>
      <c r="D14" s="2">
        <f>SUM(D2:D13)</f>
        <v>955444.79999999981</v>
      </c>
    </row>
    <row r="15" spans="1:4">
      <c r="A15" s="2" t="s">
        <v>27</v>
      </c>
      <c r="B15" s="2">
        <v>281477.3</v>
      </c>
      <c r="C15" s="2">
        <v>286912.59999999998</v>
      </c>
      <c r="D15" s="2">
        <v>299634.90000000002</v>
      </c>
    </row>
    <row r="16" spans="1:4" ht="30">
      <c r="A16" s="5" t="s">
        <v>28</v>
      </c>
      <c r="B16" s="2">
        <v>13606.9</v>
      </c>
      <c r="C16" s="2">
        <v>13953.1</v>
      </c>
      <c r="D16" s="2">
        <v>12560.9</v>
      </c>
    </row>
    <row r="17" spans="1:4" ht="30">
      <c r="A17" s="5" t="s">
        <v>29</v>
      </c>
      <c r="B17" s="2">
        <v>619943.19999999995</v>
      </c>
      <c r="C17" s="2">
        <v>647071.9</v>
      </c>
      <c r="D17" s="2">
        <v>643249</v>
      </c>
    </row>
    <row r="18" spans="1:4">
      <c r="A18" s="3" t="s">
        <v>16</v>
      </c>
      <c r="B18" s="2">
        <f>SUM(B15:B17)</f>
        <v>915027.39999999991</v>
      </c>
      <c r="C18" s="2">
        <f>SUM(C15:C17)</f>
        <v>947937.6</v>
      </c>
      <c r="D18" s="2">
        <f>SUM(D15:D17)</f>
        <v>955444.8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B2" sqref="B2"/>
    </sheetView>
  </sheetViews>
  <sheetFormatPr defaultRowHeight="15"/>
  <cols>
    <col min="2" max="2" width="45.140625" customWidth="1"/>
  </cols>
  <sheetData>
    <row r="1" spans="1:2">
      <c r="A1">
        <v>1</v>
      </c>
      <c r="B1" t="str">
        <f>INDEX(данные2!A15:A17, A1)</f>
        <v>Налоговые доходы (тыс. руб)</v>
      </c>
    </row>
    <row r="2" spans="1:2">
      <c r="A2" t="s">
        <v>36</v>
      </c>
      <c r="B2">
        <f>VLOOKUP(B$1,данные2!$A:$Q,MATCH(A2,данные2!$A$1:$Q$1,0),0)</f>
        <v>281477.3</v>
      </c>
    </row>
    <row r="3" spans="1:2">
      <c r="A3" t="s">
        <v>37</v>
      </c>
      <c r="B3">
        <f>VLOOKUP(B$1,данные2!$A:$Q,MATCH(A3,данные2!$A$1:$Q$1,0),0)</f>
        <v>286912.59999999998</v>
      </c>
    </row>
    <row r="4" spans="1:2">
      <c r="A4" t="s">
        <v>38</v>
      </c>
      <c r="B4">
        <f>VLOOKUP(B$1,данные2!$A:$Q,MATCH(A4,данные2!$A$1:$Q$1,0),0)</f>
        <v>299634.90000000002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A5" sqref="A5"/>
    </sheetView>
  </sheetViews>
  <sheetFormatPr defaultRowHeight="15"/>
  <cols>
    <col min="2" max="2" width="41.5703125" customWidth="1"/>
  </cols>
  <sheetData>
    <row r="1" spans="1:2">
      <c r="A1">
        <v>1</v>
      </c>
      <c r="B1" t="str">
        <f>INDEX(данные2!A2:A12, A1)</f>
        <v>Социальная политика (тыс. руб)</v>
      </c>
    </row>
    <row r="2" spans="1:2">
      <c r="A2" t="s">
        <v>36</v>
      </c>
      <c r="B2">
        <f>VLOOKUP(B$1,данные2!$A:$Q,MATCH(A2,данные2!$A$1:$Q$1,0),0)</f>
        <v>6458.7</v>
      </c>
    </row>
    <row r="3" spans="1:2">
      <c r="A3" t="s">
        <v>37</v>
      </c>
      <c r="B3">
        <f>VLOOKUP(B$1,данные2!$A:$Q,MATCH(A3,данные2!$A$1:$Q$1,0),0)</f>
        <v>4819.5</v>
      </c>
    </row>
    <row r="4" spans="1:2">
      <c r="A4" t="s">
        <v>38</v>
      </c>
      <c r="B4">
        <f>VLOOKUP(B$1,данные2!$A:$Q,MATCH(A4,данные2!$A$1:$Q$1,0),0)</f>
        <v>2622.6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selection activeCell="H2" sqref="H2"/>
    </sheetView>
  </sheetViews>
  <sheetFormatPr defaultRowHeight="15"/>
  <cols>
    <col min="2" max="2" width="26" customWidth="1"/>
    <col min="3" max="3" width="34.28515625" customWidth="1"/>
    <col min="4" max="4" width="21.7109375" customWidth="1"/>
    <col min="5" max="5" width="16.85546875" customWidth="1"/>
    <col min="6" max="6" width="17.85546875" customWidth="1"/>
    <col min="7" max="7" width="16.28515625" customWidth="1"/>
    <col min="8" max="8" width="16.85546875" customWidth="1"/>
    <col min="9" max="9" width="15.140625" customWidth="1"/>
    <col min="10" max="10" width="16.5703125" customWidth="1"/>
    <col min="11" max="11" width="14.7109375" customWidth="1"/>
    <col min="12" max="13" width="15.28515625" customWidth="1"/>
    <col min="14" max="14" width="18.28515625" customWidth="1"/>
    <col min="15" max="15" width="17.42578125" customWidth="1"/>
  </cols>
  <sheetData>
    <row r="1" spans="1:14" ht="125.65" customHeight="1">
      <c r="A1" s="3" t="s">
        <v>10</v>
      </c>
      <c r="B1" s="4" t="s">
        <v>44</v>
      </c>
      <c r="C1" s="4" t="s">
        <v>56</v>
      </c>
      <c r="D1" s="4" t="s">
        <v>46</v>
      </c>
      <c r="E1" s="4" t="s">
        <v>57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</row>
    <row r="2" spans="1:14">
      <c r="A2" s="4" t="s">
        <v>43</v>
      </c>
      <c r="B2" s="2">
        <v>579855133.25</v>
      </c>
      <c r="C2" s="5">
        <v>5830000</v>
      </c>
      <c r="D2" s="5">
        <v>71742375.319999993</v>
      </c>
      <c r="E2" s="5">
        <v>462419.4</v>
      </c>
      <c r="F2" s="5">
        <v>2931000</v>
      </c>
      <c r="G2" s="5">
        <v>1310000</v>
      </c>
      <c r="H2" s="5">
        <v>103301900</v>
      </c>
      <c r="I2" s="5">
        <v>129421484.64</v>
      </c>
      <c r="J2" s="5">
        <v>9600000</v>
      </c>
      <c r="K2" s="5">
        <v>100000</v>
      </c>
      <c r="L2" s="5">
        <v>20000</v>
      </c>
      <c r="M2" s="2">
        <v>1545000</v>
      </c>
      <c r="N2" s="2">
        <v>5625981.0700000003</v>
      </c>
    </row>
    <row r="3" spans="1:14">
      <c r="A3" s="4" t="s">
        <v>37</v>
      </c>
      <c r="B3" s="5">
        <v>608306624.88</v>
      </c>
      <c r="C3" s="5">
        <v>5830000</v>
      </c>
      <c r="D3" s="7">
        <v>71780978.629999995</v>
      </c>
      <c r="E3" s="5">
        <v>323693.58</v>
      </c>
      <c r="F3" s="5">
        <v>2931000</v>
      </c>
      <c r="G3" s="5">
        <v>1310000</v>
      </c>
      <c r="H3" s="5">
        <v>103103700</v>
      </c>
      <c r="I3" s="5">
        <v>129421108.88</v>
      </c>
      <c r="J3" s="5">
        <v>15579700</v>
      </c>
      <c r="K3" s="5">
        <v>100000</v>
      </c>
      <c r="L3" s="5">
        <v>20000</v>
      </c>
      <c r="M3" s="2">
        <v>1545000</v>
      </c>
      <c r="N3" s="2">
        <v>4399744.12</v>
      </c>
    </row>
    <row r="4" spans="1:14">
      <c r="A4" s="4" t="s">
        <v>38</v>
      </c>
      <c r="B4" s="5">
        <v>600416699.04999995</v>
      </c>
      <c r="C4" s="5">
        <v>5830000</v>
      </c>
      <c r="D4" s="7">
        <v>71780978.629999995</v>
      </c>
      <c r="E4" s="5">
        <v>138725.82</v>
      </c>
      <c r="F4" s="5">
        <v>2931000</v>
      </c>
      <c r="G4" s="5">
        <v>1310000</v>
      </c>
      <c r="H4" s="5">
        <v>111247500</v>
      </c>
      <c r="I4" s="5">
        <v>129321880.68000001</v>
      </c>
      <c r="J4" s="5">
        <v>24649800</v>
      </c>
      <c r="K4" s="5">
        <v>100000</v>
      </c>
      <c r="L4" s="2">
        <v>20000</v>
      </c>
      <c r="M4" s="2">
        <v>1545000</v>
      </c>
      <c r="N4" s="2">
        <v>2764572.76</v>
      </c>
    </row>
    <row r="5" spans="1:14">
      <c r="C5" t="s">
        <v>45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B2" sqref="B2:B15"/>
    </sheetView>
  </sheetViews>
  <sheetFormatPr defaultRowHeight="15"/>
  <cols>
    <col min="1" max="1" width="49.42578125" customWidth="1"/>
    <col min="2" max="2" width="29.7109375" customWidth="1"/>
  </cols>
  <sheetData>
    <row r="1" spans="1:2">
      <c r="A1">
        <v>1</v>
      </c>
      <c r="B1" t="str">
        <f>INDEX(данные3!A2:A4, A1)</f>
        <v xml:space="preserve">2024 г. </v>
      </c>
    </row>
    <row r="2" spans="1:2" ht="30.4" customHeight="1">
      <c r="A2" s="24" t="s">
        <v>44</v>
      </c>
      <c r="B2" s="25">
        <f>VLOOKUP(B$1,данные3!$A:$Q,MATCH(A2,данные3!$A$1:$Q$1,0),0)</f>
        <v>579855133.25</v>
      </c>
    </row>
    <row r="3" spans="1:2" ht="35.25" customHeight="1">
      <c r="A3" s="24" t="s">
        <v>56</v>
      </c>
      <c r="B3" s="25">
        <f>VLOOKUP(B$1,данные3!$A:$Q,MATCH(A3,данные3!$A$1:$Q$1,0),0)</f>
        <v>5830000</v>
      </c>
    </row>
    <row r="4" spans="1:2" ht="22.5" customHeight="1">
      <c r="A4" s="24" t="s">
        <v>46</v>
      </c>
      <c r="B4" s="25">
        <f>VLOOKUP(B$1,данные3!$A:$Q,MATCH(A4,данные3!$A$1:$Q$1,0),0)</f>
        <v>71742375.319999993</v>
      </c>
    </row>
    <row r="5" spans="1:2" ht="39.4" customHeight="1">
      <c r="A5" s="4" t="s">
        <v>57</v>
      </c>
      <c r="B5" s="25">
        <f>VLOOKUP(B$1,данные3!$A:$Q,MATCH(A5,данные3!$A$1:$Q$1,0),0)</f>
        <v>462419.4</v>
      </c>
    </row>
    <row r="6" spans="1:2" ht="27.75" customHeight="1">
      <c r="A6" s="24" t="s">
        <v>47</v>
      </c>
      <c r="B6" s="25">
        <f>VLOOKUP(B$1,данные3!$A:$Q,MATCH(A6,данные3!$A$1:$Q$1,0),0)</f>
        <v>2931000</v>
      </c>
    </row>
    <row r="7" spans="1:2" ht="15" customHeight="1">
      <c r="A7" s="4" t="s">
        <v>48</v>
      </c>
      <c r="B7" s="25">
        <f>VLOOKUP(B$1,данные3!$A:$Q,MATCH(A7,данные3!$A$1:$Q$1,0),0)</f>
        <v>1310000</v>
      </c>
    </row>
    <row r="8" spans="1:2" ht="26.65" customHeight="1">
      <c r="A8" s="24" t="s">
        <v>49</v>
      </c>
      <c r="B8" s="25">
        <f>VLOOKUP(B$1,данные3!$A:$Q,MATCH(A8,данные3!$A$1:$Q$1,0),0)</f>
        <v>103301900</v>
      </c>
    </row>
    <row r="9" spans="1:2" ht="27.75" customHeight="1">
      <c r="A9" s="24" t="s">
        <v>50</v>
      </c>
      <c r="B9" s="25">
        <f>VLOOKUP(B$1,данные3!$A:$Q,MATCH(A9,данные3!$A$1:$Q$1,0),0)</f>
        <v>129421484.64</v>
      </c>
    </row>
    <row r="10" spans="1:2" ht="30" customHeight="1">
      <c r="A10" s="24" t="s">
        <v>51</v>
      </c>
      <c r="B10" s="25">
        <f>VLOOKUP(B$1,данные3!$A:$Q,MATCH(A10,данные3!$A$1:$Q$1,0),0)</f>
        <v>9600000</v>
      </c>
    </row>
    <row r="11" spans="1:2" ht="45" customHeight="1">
      <c r="A11" s="4" t="s">
        <v>52</v>
      </c>
      <c r="B11" s="25">
        <f>VLOOKUP(B$1,данные3!$A:$Q,MATCH(A11,данные3!$A$1:$Q$1,0),0)</f>
        <v>100000</v>
      </c>
    </row>
    <row r="12" spans="1:2" ht="59.25" customHeight="1">
      <c r="A12" s="4" t="s">
        <v>53</v>
      </c>
      <c r="B12" s="25">
        <f>VLOOKUP(B$1,данные3!$A:$Q,MATCH(A12,данные3!$A$1:$Q$1,0),0)</f>
        <v>20000</v>
      </c>
    </row>
    <row r="13" spans="1:2" ht="30" customHeight="1">
      <c r="A13" s="4" t="s">
        <v>54</v>
      </c>
      <c r="B13" s="25">
        <f>VLOOKUP(B$1,данные3!$A:$Q,MATCH(A13,данные3!$A$1:$Q$1,0),0)</f>
        <v>1545000</v>
      </c>
    </row>
    <row r="14" spans="1:2" ht="32.25" customHeight="1">
      <c r="A14" s="24" t="s">
        <v>55</v>
      </c>
      <c r="B14" s="25">
        <f>VLOOKUP(B$1,данные3!$A:$Q,MATCH(A14,данные3!$A$1:$Q$1,0),0)</f>
        <v>5625981.0700000003</v>
      </c>
    </row>
    <row r="15" spans="1:2" ht="26.25" customHeight="1">
      <c r="A15" s="4" t="s">
        <v>9</v>
      </c>
      <c r="B15" s="25">
        <f>SUM(B2:B14)</f>
        <v>911745293.67999995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C33" sqref="C33"/>
    </sheetView>
  </sheetViews>
  <sheetFormatPr defaultRowHeight="15"/>
  <cols>
    <col min="2" max="2" width="26" customWidth="1"/>
    <col min="3" max="3" width="34.28515625" customWidth="1"/>
    <col min="4" max="4" width="21.7109375" customWidth="1"/>
    <col min="5" max="5" width="16.85546875" customWidth="1"/>
    <col min="6" max="6" width="17.85546875" customWidth="1"/>
    <col min="7" max="7" width="16.28515625" customWidth="1"/>
    <col min="8" max="8" width="16.85546875" customWidth="1"/>
    <col min="9" max="9" width="15.140625" customWidth="1"/>
    <col min="10" max="10" width="16.5703125" customWidth="1"/>
    <col min="11" max="11" width="14.7109375" customWidth="1"/>
    <col min="12" max="13" width="15.28515625" customWidth="1"/>
    <col min="14" max="14" width="18.28515625" customWidth="1"/>
    <col min="15" max="15" width="17.42578125" customWidth="1"/>
  </cols>
  <sheetData>
    <row r="1" spans="1:5" ht="40.5" customHeight="1">
      <c r="A1" s="3" t="s">
        <v>10</v>
      </c>
      <c r="B1" s="4" t="s">
        <v>65</v>
      </c>
      <c r="C1" s="4" t="s">
        <v>66</v>
      </c>
      <c r="D1" s="4" t="s">
        <v>67</v>
      </c>
      <c r="E1" s="4" t="s">
        <v>68</v>
      </c>
    </row>
    <row r="2" spans="1:5">
      <c r="A2" s="4" t="s">
        <v>43</v>
      </c>
      <c r="B2" s="2">
        <v>2305000</v>
      </c>
      <c r="C2" s="5">
        <v>2221290.9900000002</v>
      </c>
      <c r="D2" s="5">
        <v>3721937.67</v>
      </c>
      <c r="E2" s="5">
        <v>4301705.07</v>
      </c>
    </row>
    <row r="3" spans="1:5">
      <c r="A3" s="4" t="s">
        <v>37</v>
      </c>
      <c r="B3" s="5">
        <v>0</v>
      </c>
      <c r="C3" s="5">
        <v>1560624.26</v>
      </c>
      <c r="D3" s="7">
        <v>0</v>
      </c>
      <c r="E3" s="5">
        <v>2844389.02</v>
      </c>
    </row>
    <row r="4" spans="1:5">
      <c r="A4" s="4" t="s">
        <v>38</v>
      </c>
      <c r="B4" s="5">
        <v>0</v>
      </c>
      <c r="C4" s="5">
        <v>1560624.26</v>
      </c>
      <c r="D4" s="7">
        <v>0</v>
      </c>
      <c r="E4" s="5">
        <v>1219024.06</v>
      </c>
    </row>
    <row r="5" spans="1:5">
      <c r="C5" t="s">
        <v>45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Дашборд</vt:lpstr>
      <vt:lpstr>Обработка0</vt:lpstr>
      <vt:lpstr>Данные</vt:lpstr>
      <vt:lpstr>данные2</vt:lpstr>
      <vt:lpstr>обработка2</vt:lpstr>
      <vt:lpstr>обработка</vt:lpstr>
      <vt:lpstr>данные3</vt:lpstr>
      <vt:lpstr>обработка3</vt:lpstr>
      <vt:lpstr>данные4</vt:lpstr>
      <vt:lpstr>обработка4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Котова Наталья Владимировна</dc:creator>
  <cp:lastModifiedBy>Котова Наталья Владимировна</cp:lastModifiedBy>
  <dcterms:created xsi:type="dcterms:W3CDTF">2021-05-17T08:50:17Z</dcterms:created>
  <dcterms:modified xsi:type="dcterms:W3CDTF">2024-06-18T06:05:21Z</dcterms:modified>
</cp:coreProperties>
</file>